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Plan 2023. - 2025\"/>
    </mc:Choice>
  </mc:AlternateContent>
  <bookViews>
    <workbookView xWindow="0" yWindow="0" windowWidth="28800" windowHeight="12345"/>
  </bookViews>
  <sheets>
    <sheet name="C__winGPS_TMP_PMAJA_00000000256" sheetId="1" r:id="rId1"/>
  </sheets>
  <calcPr calcId="162913"/>
</workbook>
</file>

<file path=xl/calcChain.xml><?xml version="1.0" encoding="utf-8"?>
<calcChain xmlns="http://schemas.openxmlformats.org/spreadsheetml/2006/main">
  <c r="H3" i="1" l="1"/>
  <c r="H4" i="1"/>
  <c r="H5" i="1"/>
  <c r="H6" i="1"/>
  <c r="H7" i="1"/>
  <c r="H8" i="1"/>
  <c r="H9" i="1"/>
  <c r="H14" i="1"/>
  <c r="H15" i="1"/>
  <c r="H16" i="1"/>
  <c r="H17" i="1"/>
  <c r="H18" i="1"/>
  <c r="H19" i="1"/>
  <c r="H20" i="1"/>
  <c r="H22" i="1"/>
  <c r="H23" i="1"/>
  <c r="H24" i="1"/>
  <c r="H25" i="1"/>
  <c r="H27" i="1"/>
  <c r="H2" i="1"/>
  <c r="F2" i="1"/>
  <c r="E2" i="1"/>
  <c r="F3" i="1"/>
  <c r="F4" i="1"/>
  <c r="E3" i="1"/>
  <c r="E4" i="1"/>
  <c r="F17" i="1"/>
  <c r="F18" i="1"/>
  <c r="E17" i="1"/>
  <c r="E18" i="1"/>
  <c r="F19" i="1"/>
  <c r="D2" i="1"/>
  <c r="B3" i="1"/>
  <c r="B2" i="1"/>
  <c r="D4" i="1"/>
  <c r="D3" i="1"/>
  <c r="D18" i="1"/>
  <c r="D17" i="1"/>
  <c r="D19" i="1"/>
  <c r="B18" i="1"/>
  <c r="B17" i="1"/>
  <c r="B4" i="1"/>
</calcChain>
</file>

<file path=xl/sharedStrings.xml><?xml version="1.0" encoding="utf-8"?>
<sst xmlns="http://schemas.openxmlformats.org/spreadsheetml/2006/main" count="130" uniqueCount="47">
  <si>
    <t>Oznaka</t>
  </si>
  <si>
    <t>Ostvarenje 2021.</t>
  </si>
  <si>
    <t>Plan 2022.</t>
  </si>
  <si>
    <t>Indeks</t>
  </si>
  <si>
    <t>Plan 2023.</t>
  </si>
  <si>
    <t>2023 / 2022</t>
  </si>
  <si>
    <t>Projekcija 2024.</t>
  </si>
  <si>
    <t>2024 / 2023</t>
  </si>
  <si>
    <t>Projekcija 2025.</t>
  </si>
  <si>
    <t>2025 / 2024</t>
  </si>
  <si>
    <t>SVEUKUPNO RASHODI I IZDACI</t>
  </si>
  <si>
    <t>Program: 5501 Srednjoškolsko obrazovanje</t>
  </si>
  <si>
    <t>A 550101 Osiguravanje uvjeta rada</t>
  </si>
  <si>
    <t>Izvor: 321 Vlastiti prihodi - proračunski korisnici</t>
  </si>
  <si>
    <t>3 Rashodi poslovanja</t>
  </si>
  <si>
    <t>32 Materijalni rashodi</t>
  </si>
  <si>
    <t>34 Financijski rashodi</t>
  </si>
  <si>
    <t>37 Naknade građanima i kućanstvima na temelju osiguranja i druge naknade</t>
  </si>
  <si>
    <t>38 Ostali rashodi</t>
  </si>
  <si>
    <t>Izvor: 383 Prenesena sredstva - vlastiti prihodi proračunskih korisnika</t>
  </si>
  <si>
    <t>Izvor: 431 Prihodi za posebne namjene - proračunski korisnici</t>
  </si>
  <si>
    <t>Izvor: 442 Prihodi za decentralizirane funkcije - SŠ</t>
  </si>
  <si>
    <t>Izvor: 521 Pomoći - proračunski korisnici</t>
  </si>
  <si>
    <t>31 Rashodi za zaposlene</t>
  </si>
  <si>
    <t>Izvor: 582 Prenesena sredstva - pomoći - proračunski korisnici</t>
  </si>
  <si>
    <t>Izvor: 621 Donacije - proračunski korisnici</t>
  </si>
  <si>
    <t>T 550102 Investicijsko održavanje objekata i opreme</t>
  </si>
  <si>
    <t>K 550103 Opremanje ustanova školstva</t>
  </si>
  <si>
    <t>4 Rashodi za nabavu nefinancijske imovine</t>
  </si>
  <si>
    <t>42 Rashodi za nabavu proizvedene dugotrajne imovine</t>
  </si>
  <si>
    <t>Program: 5502 Unapređenje kvalitete odgojno obrazovnog sustava</t>
  </si>
  <si>
    <t>A 550203 Programi školskog kurikuluma</t>
  </si>
  <si>
    <t>Izvor: 111 Porezni i ostali prihodi</t>
  </si>
  <si>
    <t>A 550205 Sufinanciranje rada pomoćnika u nastavi</t>
  </si>
  <si>
    <t>Izvor: 116 Predfinanciranje EU projekata</t>
  </si>
  <si>
    <t>Izvor: 512 Pomoći iz državnog proračuna</t>
  </si>
  <si>
    <t>Izvor: 515 Pomoći za provođenje EU projekata</t>
  </si>
  <si>
    <t>T 550207 EU projekti kod proračunskih korisnika - SŠ i učenički domovi</t>
  </si>
  <si>
    <t>K 550214 MREŽA KOM5ENTNOSTI - EU projekt</t>
  </si>
  <si>
    <t>45 Rashodi za dodatna ulaganja na nefinancijskoj imovini</t>
  </si>
  <si>
    <t>Izvor: 525 Pomoći za provođenje EU projekata - proračunski korisnici</t>
  </si>
  <si>
    <t>T 550215 RCK RECEPT - Regionalni centar profesija u turizmu - EU projekt</t>
  </si>
  <si>
    <t>A 550216 Program "Zdravlje i higijena"</t>
  </si>
  <si>
    <t>Program: 5504 Kapitalna ulaganja u odgojno obrazovnu infrastrukturu</t>
  </si>
  <si>
    <t>K 550401 Opremanje ustanova školstva</t>
  </si>
  <si>
    <t>Izvor: 483 Prenesena sredstva - namjenski prihodi - proračunski korisnici</t>
  </si>
  <si>
    <t>Izvor: 682 Prenesena sredstva - donacije - proračunski korisnici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</si>
</sst>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;[Red]0.00"/>
    <numFmt numFmtId="165" formatCode="0.00_ ;\-0.00\ "/>
  </numFmts>
  <fonts count="2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9"/>
      <color theme="1"/>
      <name val="Verdana"/>
      <family val="2"/>
      <charset val="238"/>
    </font>
    <font>
      <sz val="9"/>
      <color rgb="FF000000"/>
      <name val="Verdana"/>
      <family val="2"/>
      <charset val="238"/>
    </font>
    <font>
      <b/>
      <sz val="10"/>
      <color rgb="FF000000"/>
      <name val="Verdana"/>
      <family val="2"/>
      <charset val="238"/>
    </font>
    <font>
      <sz val="9"/>
      <color rgb="FFFFFFFF"/>
      <name val="Verdana"/>
      <family val="2"/>
      <charset val="238"/>
    </font>
    <font>
      <b/>
      <sz val="10"/>
      <color rgb="FFFFFFFF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sz val="10"/>
      <color theme="1"/>
      <name val="Arial"/>
      <family val="2"/>
      <charset val="238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00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87CEFA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3">
    <xf numFmtId="0" fontId="0" fillId="0" borderId="0" xfId="0"/>
    <xf numFmtId="0" fontId="18" fillId="0" borderId="0" xfId="0" applyFont="1" applyAlignment="1">
      <alignment horizontal="left" indent="1"/>
    </xf>
    <xf numFmtId="0" fontId="19" fillId="0" borderId="0" xfId="0" applyFont="1" applyAlignment="1">
      <alignment horizontal="left" indent="1"/>
    </xf>
    <xf numFmtId="0" fontId="20" fillId="0" borderId="10" xfId="0" applyFont="1" applyBorder="1" applyAlignment="1">
      <alignment horizontal="center" vertical="center" wrapText="1" indent="1"/>
    </xf>
    <xf numFmtId="0" fontId="19" fillId="33" borderId="0" xfId="0" applyFont="1" applyFill="1" applyAlignment="1">
      <alignment horizontal="left" indent="1"/>
    </xf>
    <xf numFmtId="0" fontId="22" fillId="33" borderId="11" xfId="0" applyFont="1" applyFill="1" applyBorder="1" applyAlignment="1">
      <alignment horizontal="left" wrapText="1" indent="1"/>
    </xf>
    <xf numFmtId="4" fontId="22" fillId="33" borderId="11" xfId="0" applyNumberFormat="1" applyFont="1" applyFill="1" applyBorder="1" applyAlignment="1">
      <alignment horizontal="right" wrapText="1" indent="1"/>
    </xf>
    <xf numFmtId="0" fontId="22" fillId="33" borderId="11" xfId="0" applyFont="1" applyFill="1" applyBorder="1" applyAlignment="1">
      <alignment horizontal="right" wrapText="1" indent="1"/>
    </xf>
    <xf numFmtId="4" fontId="21" fillId="33" borderId="11" xfId="0" applyNumberFormat="1" applyFont="1" applyFill="1" applyBorder="1" applyAlignment="1">
      <alignment horizontal="right" wrapText="1" indent="1"/>
    </xf>
    <xf numFmtId="0" fontId="19" fillId="34" borderId="0" xfId="0" applyFont="1" applyFill="1" applyAlignment="1">
      <alignment horizontal="left" indent="1"/>
    </xf>
    <xf numFmtId="0" fontId="19" fillId="34" borderId="11" xfId="0" applyFont="1" applyFill="1" applyBorder="1" applyAlignment="1">
      <alignment horizontal="left" wrapText="1" indent="1"/>
    </xf>
    <xf numFmtId="0" fontId="24" fillId="34" borderId="11" xfId="0" applyFont="1" applyFill="1" applyBorder="1" applyAlignment="1">
      <alignment horizontal="left" wrapText="1" indent="1"/>
    </xf>
    <xf numFmtId="4" fontId="19" fillId="34" borderId="11" xfId="0" applyNumberFormat="1" applyFont="1" applyFill="1" applyBorder="1" applyAlignment="1">
      <alignment horizontal="right" wrapText="1" indent="1"/>
    </xf>
    <xf numFmtId="4" fontId="24" fillId="34" borderId="11" xfId="0" applyNumberFormat="1" applyFont="1" applyFill="1" applyBorder="1" applyAlignment="1">
      <alignment horizontal="right" wrapText="1" indent="1"/>
    </xf>
    <xf numFmtId="0" fontId="19" fillId="34" borderId="11" xfId="0" applyFont="1" applyFill="1" applyBorder="1" applyAlignment="1">
      <alignment horizontal="right" wrapText="1" indent="1"/>
    </xf>
    <xf numFmtId="0" fontId="24" fillId="34" borderId="11" xfId="0" applyFont="1" applyFill="1" applyBorder="1" applyAlignment="1">
      <alignment horizontal="right" wrapText="1" indent="1"/>
    </xf>
    <xf numFmtId="0" fontId="19" fillId="35" borderId="0" xfId="0" applyFont="1" applyFill="1" applyAlignment="1">
      <alignment horizontal="left" indent="1"/>
    </xf>
    <xf numFmtId="0" fontId="23" fillId="35" borderId="11" xfId="0" applyFont="1" applyFill="1" applyBorder="1" applyAlignment="1">
      <alignment horizontal="left" wrapText="1" indent="2"/>
    </xf>
    <xf numFmtId="4" fontId="19" fillId="35" borderId="11" xfId="0" applyNumberFormat="1" applyFont="1" applyFill="1" applyBorder="1" applyAlignment="1">
      <alignment horizontal="right" wrapText="1" indent="1"/>
    </xf>
    <xf numFmtId="4" fontId="23" fillId="35" borderId="11" xfId="0" applyNumberFormat="1" applyFont="1" applyFill="1" applyBorder="1" applyAlignment="1">
      <alignment horizontal="right" wrapText="1" indent="1"/>
    </xf>
    <xf numFmtId="0" fontId="19" fillId="35" borderId="11" xfId="0" applyFont="1" applyFill="1" applyBorder="1" applyAlignment="1">
      <alignment horizontal="right" wrapText="1" indent="1"/>
    </xf>
    <xf numFmtId="0" fontId="23" fillId="35" borderId="11" xfId="0" applyFont="1" applyFill="1" applyBorder="1" applyAlignment="1">
      <alignment horizontal="right" wrapText="1" indent="1"/>
    </xf>
    <xf numFmtId="0" fontId="24" fillId="34" borderId="11" xfId="0" applyFont="1" applyFill="1" applyBorder="1" applyAlignment="1">
      <alignment horizontal="left" wrapText="1" indent="3"/>
    </xf>
    <xf numFmtId="0" fontId="24" fillId="34" borderId="11" xfId="0" applyFont="1" applyFill="1" applyBorder="1" applyAlignment="1">
      <alignment horizontal="left" wrapText="1" indent="4"/>
    </xf>
    <xf numFmtId="0" fontId="24" fillId="34" borderId="11" xfId="0" applyFont="1" applyFill="1" applyBorder="1" applyAlignment="1">
      <alignment horizontal="left" wrapText="1" indent="5"/>
    </xf>
    <xf numFmtId="0" fontId="19" fillId="35" borderId="11" xfId="0" applyFont="1" applyFill="1" applyBorder="1" applyAlignment="1">
      <alignment horizontal="left" wrapText="1" indent="1"/>
    </xf>
    <xf numFmtId="0" fontId="23" fillId="35" borderId="11" xfId="0" applyFont="1" applyFill="1" applyBorder="1" applyAlignment="1">
      <alignment horizontal="left" wrapText="1" indent="1"/>
    </xf>
    <xf numFmtId="164" fontId="24" fillId="34" borderId="11" xfId="0" applyNumberFormat="1" applyFont="1" applyFill="1" applyBorder="1" applyAlignment="1">
      <alignment horizontal="right" wrapText="1" indent="1"/>
    </xf>
    <xf numFmtId="165" fontId="24" fillId="34" borderId="11" xfId="0" applyNumberFormat="1" applyFont="1" applyFill="1" applyBorder="1" applyAlignment="1">
      <alignment horizontal="right" wrapText="1" indent="1"/>
    </xf>
    <xf numFmtId="164" fontId="22" fillId="33" borderId="11" xfId="0" applyNumberFormat="1" applyFont="1" applyFill="1" applyBorder="1" applyAlignment="1">
      <alignment horizontal="right" wrapText="1" indent="1"/>
    </xf>
    <xf numFmtId="164" fontId="23" fillId="35" borderId="11" xfId="0" applyNumberFormat="1" applyFont="1" applyFill="1" applyBorder="1" applyAlignment="1">
      <alignment horizontal="right" wrapText="1" indent="1"/>
    </xf>
    <xf numFmtId="164" fontId="25" fillId="36" borderId="11" xfId="0" applyNumberFormat="1" applyFont="1" applyFill="1" applyBorder="1" applyAlignment="1" applyProtection="1">
      <alignment horizontal="right" wrapText="1" indent="1"/>
      <protection locked="0"/>
    </xf>
    <xf numFmtId="0" fontId="25" fillId="34" borderId="11" xfId="0" applyFont="1" applyFill="1" applyBorder="1" applyAlignment="1">
      <alignment horizontal="left" wrapText="1" indent="1"/>
    </xf>
  </cellXfs>
  <cellStyles count="42">
    <cellStyle name="20% - Isticanje1" xfId="19" builtinId="30" customBuiltin="1"/>
    <cellStyle name="20% - Isticanje2" xfId="23" builtinId="34" customBuiltin="1"/>
    <cellStyle name="20% - Isticanje3" xfId="27" builtinId="38" customBuiltin="1"/>
    <cellStyle name="20% - Isticanje4" xfId="31" builtinId="42" customBuiltin="1"/>
    <cellStyle name="20% - Isticanje5" xfId="35" builtinId="46" customBuiltin="1"/>
    <cellStyle name="20% - Isticanje6" xfId="39" builtinId="50" customBuiltin="1"/>
    <cellStyle name="40% - Isticanje1" xfId="20" builtinId="31" customBuiltin="1"/>
    <cellStyle name="40% - Isticanje2" xfId="24" builtinId="35" customBuiltin="1"/>
    <cellStyle name="40% - Isticanje3" xfId="28" builtinId="39" customBuiltin="1"/>
    <cellStyle name="40% - Isticanje4" xfId="32" builtinId="43" customBuiltin="1"/>
    <cellStyle name="40% - Isticanje5" xfId="36" builtinId="47" customBuiltin="1"/>
    <cellStyle name="40% - Isticanje6" xfId="40" builtinId="51" customBuiltin="1"/>
    <cellStyle name="60% - Isticanje1" xfId="21" builtinId="32" customBuiltin="1"/>
    <cellStyle name="60% - Isticanje2" xfId="25" builtinId="36" customBuiltin="1"/>
    <cellStyle name="60% - Isticanje3" xfId="29" builtinId="40" customBuiltin="1"/>
    <cellStyle name="60% - Isticanje4" xfId="33" builtinId="44" customBuiltin="1"/>
    <cellStyle name="60% - Isticanje5" xfId="37" builtinId="48" customBuiltin="1"/>
    <cellStyle name="60% - Isticanje6" xfId="41" builtinId="52" customBuiltin="1"/>
    <cellStyle name="Bilješka" xfId="15" builtinId="10" customBuiltin="1"/>
    <cellStyle name="Dobro" xfId="6" builtinId="26" customBuiltin="1"/>
    <cellStyle name="Isticanje1" xfId="18" builtinId="29" customBuiltin="1"/>
    <cellStyle name="Isticanje2" xfId="22" builtinId="33" customBuiltin="1"/>
    <cellStyle name="Isticanje3" xfId="26" builtinId="37" customBuiltin="1"/>
    <cellStyle name="Isticanje4" xfId="30" builtinId="41" customBuiltin="1"/>
    <cellStyle name="Isticanje5" xfId="34" builtinId="45" customBuiltin="1"/>
    <cellStyle name="Isticanje6" xfId="38" builtinId="49" customBuiltin="1"/>
    <cellStyle name="Izlaz" xfId="10" builtinId="21" customBuiltin="1"/>
    <cellStyle name="Izračun" xfId="11" builtinId="22" customBuiltin="1"/>
    <cellStyle name="Loše" xfId="7" builtinId="27" customBuiltin="1"/>
    <cellStyle name="Naslov" xfId="1" builtinId="15" customBuiltin="1"/>
    <cellStyle name="Naslov 1" xfId="2" builtinId="16" customBuiltin="1"/>
    <cellStyle name="Naslov 2" xfId="3" builtinId="17" customBuiltin="1"/>
    <cellStyle name="Naslov 3" xfId="4" builtinId="18" customBuiltin="1"/>
    <cellStyle name="Naslov 4" xfId="5" builtinId="19" customBuiltin="1"/>
    <cellStyle name="Neutralno" xfId="8" builtinId="28" customBuiltin="1"/>
    <cellStyle name="Normalno" xfId="0" builtinId="0"/>
    <cellStyle name="Povezana ćelija" xfId="12" builtinId="24" customBuiltin="1"/>
    <cellStyle name="Provjera ćelije" xfId="13" builtinId="23" customBuiltin="1"/>
    <cellStyle name="Tekst objašnjenja" xfId="16" builtinId="53" customBuiltin="1"/>
    <cellStyle name="Tekst upozorenja" xfId="14" builtinId="11" customBuiltin="1"/>
    <cellStyle name="Ukupni zbroj" xfId="17" builtinId="25" customBuiltin="1"/>
    <cellStyle name="Unos" xfId="9" builtinId="2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J121"/>
  <sheetViews>
    <sheetView showGridLines="0" tabSelected="1" zoomScaleNormal="100" workbookViewId="0">
      <selection activeCell="G29" sqref="G29"/>
    </sheetView>
  </sheetViews>
  <sheetFormatPr defaultRowHeight="11.25" x14ac:dyDescent="0.15"/>
  <cols>
    <col min="1" max="1" width="50.42578125" style="1" customWidth="1"/>
    <col min="2" max="2" width="30.7109375" style="1" customWidth="1"/>
    <col min="3" max="3" width="20.42578125" style="1" customWidth="1"/>
    <col min="4" max="4" width="15" style="1" customWidth="1"/>
    <col min="5" max="5" width="20.42578125" style="1" customWidth="1"/>
    <col min="6" max="6" width="23" style="1" customWidth="1"/>
    <col min="7" max="7" width="28.7109375" style="1" customWidth="1"/>
    <col min="8" max="8" width="23" style="1" customWidth="1"/>
    <col min="9" max="9" width="28.7109375" style="1" customWidth="1"/>
    <col min="10" max="10" width="24" style="1" customWidth="1"/>
    <col min="11" max="16384" width="9.140625" style="1"/>
  </cols>
  <sheetData>
    <row r="1" spans="1:10" s="2" customFormat="1" ht="13.5" thickBot="1" x14ac:dyDescent="0.2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</row>
    <row r="2" spans="1:10" s="4" customFormat="1" ht="12.75" x14ac:dyDescent="0.2">
      <c r="A2" s="5" t="s">
        <v>10</v>
      </c>
      <c r="B2" s="6">
        <f>B4+B38+B49+B55+B86+B95</f>
        <v>1012710.6</v>
      </c>
      <c r="C2" s="6">
        <v>1260158.1399999999</v>
      </c>
      <c r="D2" s="29">
        <f>C2/B2*100</f>
        <v>124.43418090024929</v>
      </c>
      <c r="E2" s="6">
        <f>E3+E48+E99</f>
        <v>1211663.9100000001</v>
      </c>
      <c r="F2" s="30">
        <f>E2/C2*100</f>
        <v>96.151734575154208</v>
      </c>
      <c r="G2" s="8">
        <v>994715</v>
      </c>
      <c r="H2" s="29">
        <f>G2/E2*100</f>
        <v>82.094959814392737</v>
      </c>
      <c r="I2" s="6">
        <v>994715</v>
      </c>
      <c r="J2" s="7">
        <v>100</v>
      </c>
    </row>
    <row r="3" spans="1:10" s="9" customFormat="1" ht="12.75" x14ac:dyDescent="0.2">
      <c r="A3" s="11" t="s">
        <v>11</v>
      </c>
      <c r="B3" s="13">
        <f>B4+B38</f>
        <v>935450.1100000001</v>
      </c>
      <c r="C3" s="13">
        <v>990958.97</v>
      </c>
      <c r="D3" s="28">
        <f>C3/B3*100</f>
        <v>105.93391987521386</v>
      </c>
      <c r="E3" s="13">
        <f>E4</f>
        <v>989277.44000000006</v>
      </c>
      <c r="F3" s="30">
        <f>E3/C3*100</f>
        <v>99.830312853417141</v>
      </c>
      <c r="G3" s="12">
        <v>977330.26</v>
      </c>
      <c r="H3" s="31">
        <f t="shared" ref="H3:H27" si="0">G3/E3*100</f>
        <v>98.792332715077379</v>
      </c>
      <c r="I3" s="13">
        <v>977330.26</v>
      </c>
      <c r="J3" s="15">
        <v>100</v>
      </c>
    </row>
    <row r="4" spans="1:10" s="16" customFormat="1" ht="12.75" x14ac:dyDescent="0.2">
      <c r="A4" s="17" t="s">
        <v>12</v>
      </c>
      <c r="B4" s="19">
        <f>SUM(B5+B11+B14+B17+B22)</f>
        <v>932276.81</v>
      </c>
      <c r="C4" s="19">
        <v>990958.97</v>
      </c>
      <c r="D4" s="28">
        <f>C4/B4*100</f>
        <v>106.29449959181115</v>
      </c>
      <c r="E4" s="19">
        <f>E5+E14+E17+E22</f>
        <v>989277.44000000006</v>
      </c>
      <c r="F4" s="30">
        <f>E4/C4*100</f>
        <v>99.830312853417141</v>
      </c>
      <c r="G4" s="18">
        <v>977330.26</v>
      </c>
      <c r="H4" s="31">
        <f t="shared" si="0"/>
        <v>98.792332715077379</v>
      </c>
      <c r="I4" s="19">
        <v>977330.26</v>
      </c>
      <c r="J4" s="21">
        <v>100</v>
      </c>
    </row>
    <row r="5" spans="1:10" s="9" customFormat="1" ht="12.75" x14ac:dyDescent="0.2">
      <c r="A5" s="22" t="s">
        <v>13</v>
      </c>
      <c r="B5" s="13">
        <v>2073.46</v>
      </c>
      <c r="C5" s="13">
        <v>16615.580000000002</v>
      </c>
      <c r="D5" s="15">
        <v>801.35</v>
      </c>
      <c r="E5" s="13">
        <v>15392.97</v>
      </c>
      <c r="F5" s="15">
        <v>92.64</v>
      </c>
      <c r="G5" s="12">
        <v>15392.97</v>
      </c>
      <c r="H5" s="31">
        <f t="shared" si="0"/>
        <v>100</v>
      </c>
      <c r="I5" s="13">
        <v>15392.97</v>
      </c>
      <c r="J5" s="15">
        <v>100</v>
      </c>
    </row>
    <row r="6" spans="1:10" s="9" customFormat="1" ht="12.75" x14ac:dyDescent="0.2">
      <c r="A6" s="23" t="s">
        <v>14</v>
      </c>
      <c r="B6" s="13">
        <v>2073.46</v>
      </c>
      <c r="C6" s="13">
        <v>16615.580000000002</v>
      </c>
      <c r="D6" s="15">
        <v>801.35</v>
      </c>
      <c r="E6" s="13">
        <v>15392.97</v>
      </c>
      <c r="F6" s="15">
        <v>92.64</v>
      </c>
      <c r="G6" s="12">
        <v>15392.97</v>
      </c>
      <c r="H6" s="31">
        <f t="shared" si="0"/>
        <v>100</v>
      </c>
      <c r="I6" s="13">
        <v>15392.97</v>
      </c>
      <c r="J6" s="15">
        <v>100</v>
      </c>
    </row>
    <row r="7" spans="1:10" s="9" customFormat="1" ht="12.75" x14ac:dyDescent="0.2">
      <c r="A7" s="24" t="s">
        <v>15</v>
      </c>
      <c r="B7" s="13">
        <v>2038.57</v>
      </c>
      <c r="C7" s="13">
        <v>16602.330000000002</v>
      </c>
      <c r="D7" s="15">
        <v>814.41</v>
      </c>
      <c r="E7" s="13">
        <v>15246.98</v>
      </c>
      <c r="F7" s="15">
        <v>91.84</v>
      </c>
      <c r="G7" s="12">
        <v>15246.98</v>
      </c>
      <c r="H7" s="31">
        <f t="shared" si="0"/>
        <v>100</v>
      </c>
      <c r="I7" s="13">
        <v>15246.98</v>
      </c>
      <c r="J7" s="15">
        <v>100</v>
      </c>
    </row>
    <row r="8" spans="1:10" s="9" customFormat="1" ht="12.75" x14ac:dyDescent="0.2">
      <c r="A8" s="24" t="s">
        <v>16</v>
      </c>
      <c r="B8" s="15">
        <v>21.62</v>
      </c>
      <c r="C8" s="15">
        <v>13.25</v>
      </c>
      <c r="D8" s="15">
        <v>61.29</v>
      </c>
      <c r="E8" s="15">
        <v>79.63</v>
      </c>
      <c r="F8" s="15">
        <v>600.98</v>
      </c>
      <c r="G8" s="14">
        <v>79.63</v>
      </c>
      <c r="H8" s="31">
        <f t="shared" si="0"/>
        <v>100</v>
      </c>
      <c r="I8" s="15">
        <v>79.63</v>
      </c>
      <c r="J8" s="15">
        <v>100</v>
      </c>
    </row>
    <row r="9" spans="1:10" s="9" customFormat="1" ht="25.5" x14ac:dyDescent="0.2">
      <c r="A9" s="24" t="s">
        <v>17</v>
      </c>
      <c r="B9" s="11"/>
      <c r="C9" s="11"/>
      <c r="D9" s="11"/>
      <c r="E9" s="15">
        <v>66.36</v>
      </c>
      <c r="F9" s="11"/>
      <c r="G9" s="14">
        <v>66.36</v>
      </c>
      <c r="H9" s="31">
        <f t="shared" si="0"/>
        <v>100</v>
      </c>
      <c r="I9" s="15">
        <v>66.36</v>
      </c>
      <c r="J9" s="15">
        <v>100</v>
      </c>
    </row>
    <row r="10" spans="1:10" s="9" customFormat="1" ht="12.75" x14ac:dyDescent="0.2">
      <c r="A10" s="24" t="s">
        <v>18</v>
      </c>
      <c r="B10" s="15">
        <v>13.27</v>
      </c>
      <c r="C10" s="11"/>
      <c r="D10" s="11"/>
      <c r="E10" s="11"/>
      <c r="F10" s="11"/>
      <c r="G10" s="10"/>
      <c r="H10" s="31"/>
      <c r="I10" s="11"/>
      <c r="J10" s="11"/>
    </row>
    <row r="11" spans="1:10" s="9" customFormat="1" ht="25.5" x14ac:dyDescent="0.2">
      <c r="A11" s="22" t="s">
        <v>19</v>
      </c>
      <c r="B11" s="15">
        <v>377.83</v>
      </c>
      <c r="C11" s="13">
        <v>3981.72</v>
      </c>
      <c r="D11" s="13">
        <v>1053.8399999999999</v>
      </c>
      <c r="E11" s="11"/>
      <c r="F11" s="11"/>
      <c r="G11" s="10"/>
      <c r="H11" s="31"/>
      <c r="I11" s="11"/>
      <c r="J11" s="11"/>
    </row>
    <row r="12" spans="1:10" s="9" customFormat="1" ht="12.75" x14ac:dyDescent="0.2">
      <c r="A12" s="23" t="s">
        <v>14</v>
      </c>
      <c r="B12" s="15">
        <v>377.83</v>
      </c>
      <c r="C12" s="13">
        <v>3981.72</v>
      </c>
      <c r="D12" s="13">
        <v>1053.8399999999999</v>
      </c>
      <c r="E12" s="11"/>
      <c r="F12" s="11"/>
      <c r="G12" s="10"/>
      <c r="H12" s="31"/>
      <c r="I12" s="11"/>
      <c r="J12" s="11"/>
    </row>
    <row r="13" spans="1:10" s="9" customFormat="1" ht="12.75" x14ac:dyDescent="0.2">
      <c r="A13" s="24" t="s">
        <v>15</v>
      </c>
      <c r="B13" s="15">
        <v>377.83</v>
      </c>
      <c r="C13" s="13">
        <v>3981.72</v>
      </c>
      <c r="D13" s="13">
        <v>1053.8399999999999</v>
      </c>
      <c r="E13" s="11"/>
      <c r="F13" s="11"/>
      <c r="G13" s="10"/>
      <c r="H13" s="31"/>
      <c r="I13" s="11"/>
      <c r="J13" s="11"/>
    </row>
    <row r="14" spans="1:10" s="9" customFormat="1" ht="25.5" x14ac:dyDescent="0.2">
      <c r="A14" s="22" t="s">
        <v>20</v>
      </c>
      <c r="B14" s="15">
        <v>252.18</v>
      </c>
      <c r="C14" s="13">
        <v>1400.26</v>
      </c>
      <c r="D14" s="15">
        <v>555.26</v>
      </c>
      <c r="E14" s="13">
        <v>1626.92</v>
      </c>
      <c r="F14" s="15">
        <v>116.19</v>
      </c>
      <c r="G14" s="12">
        <v>1626.92</v>
      </c>
      <c r="H14" s="31">
        <f t="shared" si="0"/>
        <v>100</v>
      </c>
      <c r="I14" s="13">
        <v>1626.92</v>
      </c>
      <c r="J14" s="15">
        <v>100</v>
      </c>
    </row>
    <row r="15" spans="1:10" s="9" customFormat="1" ht="12.75" x14ac:dyDescent="0.2">
      <c r="A15" s="23" t="s">
        <v>14</v>
      </c>
      <c r="B15" s="15">
        <v>252.18</v>
      </c>
      <c r="C15" s="13">
        <v>1400.26</v>
      </c>
      <c r="D15" s="15">
        <v>555.26</v>
      </c>
      <c r="E15" s="13">
        <v>1626.92</v>
      </c>
      <c r="F15" s="15">
        <v>116.19</v>
      </c>
      <c r="G15" s="12">
        <v>1626.92</v>
      </c>
      <c r="H15" s="31">
        <f t="shared" si="0"/>
        <v>100</v>
      </c>
      <c r="I15" s="13">
        <v>1626.92</v>
      </c>
      <c r="J15" s="15">
        <v>100</v>
      </c>
    </row>
    <row r="16" spans="1:10" s="9" customFormat="1" ht="12.75" x14ac:dyDescent="0.2">
      <c r="A16" s="24" t="s">
        <v>15</v>
      </c>
      <c r="B16" s="15">
        <v>252.18</v>
      </c>
      <c r="C16" s="13">
        <v>1400.26</v>
      </c>
      <c r="D16" s="15">
        <v>555.26</v>
      </c>
      <c r="E16" s="13">
        <v>1626.92</v>
      </c>
      <c r="F16" s="15">
        <v>116.19</v>
      </c>
      <c r="G16" s="12">
        <v>1626.92</v>
      </c>
      <c r="H16" s="31">
        <f t="shared" si="0"/>
        <v>100</v>
      </c>
      <c r="I16" s="13">
        <v>1626.92</v>
      </c>
      <c r="J16" s="15">
        <v>100</v>
      </c>
    </row>
    <row r="17" spans="1:10" s="9" customFormat="1" ht="25.5" x14ac:dyDescent="0.2">
      <c r="A17" s="22" t="s">
        <v>21</v>
      </c>
      <c r="B17" s="13">
        <f>SUM(B19:B21)</f>
        <v>92283.560000000012</v>
      </c>
      <c r="C17" s="13">
        <v>92905.95</v>
      </c>
      <c r="D17" s="27">
        <f>C17/B17*100</f>
        <v>100.67443215237901</v>
      </c>
      <c r="E17" s="13">
        <f>E18</f>
        <v>104853.15000000001</v>
      </c>
      <c r="F17" s="27">
        <f t="shared" ref="F17:F18" si="1">E17/C17*100</f>
        <v>112.85945625656915</v>
      </c>
      <c r="G17" s="12">
        <v>92905.97</v>
      </c>
      <c r="H17" s="31">
        <f t="shared" si="0"/>
        <v>88.605797727583763</v>
      </c>
      <c r="I17" s="13">
        <v>92905.97</v>
      </c>
      <c r="J17" s="15">
        <v>100</v>
      </c>
    </row>
    <row r="18" spans="1:10" s="9" customFormat="1" ht="12.75" x14ac:dyDescent="0.2">
      <c r="A18" s="23" t="s">
        <v>14</v>
      </c>
      <c r="B18" s="13">
        <f>B17</f>
        <v>92283.560000000012</v>
      </c>
      <c r="C18" s="13">
        <v>92905.95</v>
      </c>
      <c r="D18" s="27">
        <f>C18/B18*100</f>
        <v>100.67443215237901</v>
      </c>
      <c r="E18" s="13">
        <f>SUM(E19:E20)</f>
        <v>104853.15000000001</v>
      </c>
      <c r="F18" s="27">
        <f t="shared" si="1"/>
        <v>112.85945625656915</v>
      </c>
      <c r="G18" s="12">
        <v>92905.97</v>
      </c>
      <c r="H18" s="31">
        <f t="shared" si="0"/>
        <v>88.605797727583763</v>
      </c>
      <c r="I18" s="13">
        <v>92905.97</v>
      </c>
      <c r="J18" s="15">
        <v>100</v>
      </c>
    </row>
    <row r="19" spans="1:10" s="9" customFormat="1" ht="12.75" x14ac:dyDescent="0.2">
      <c r="A19" s="24" t="s">
        <v>15</v>
      </c>
      <c r="B19" s="13">
        <v>91138.46</v>
      </c>
      <c r="C19" s="13">
        <v>92587.47</v>
      </c>
      <c r="D19" s="27">
        <f>C19/B19*100</f>
        <v>101.58989958794564</v>
      </c>
      <c r="E19" s="13">
        <v>104508.07</v>
      </c>
      <c r="F19" s="27">
        <f>E19/C19*100</f>
        <v>112.87496029430332</v>
      </c>
      <c r="G19" s="12">
        <v>92560.89</v>
      </c>
      <c r="H19" s="31">
        <f t="shared" si="0"/>
        <v>88.568174687371027</v>
      </c>
      <c r="I19" s="13">
        <v>92560.89</v>
      </c>
      <c r="J19" s="15">
        <v>100</v>
      </c>
    </row>
    <row r="20" spans="1:10" s="9" customFormat="1" ht="12.75" x14ac:dyDescent="0.2">
      <c r="A20" s="24" t="s">
        <v>16</v>
      </c>
      <c r="B20" s="15">
        <v>349.66</v>
      </c>
      <c r="C20" s="15">
        <v>318.48</v>
      </c>
      <c r="D20" s="15">
        <v>91.08</v>
      </c>
      <c r="E20" s="15">
        <v>345.08</v>
      </c>
      <c r="F20" s="15">
        <v>108.35</v>
      </c>
      <c r="G20" s="14">
        <v>345.08</v>
      </c>
      <c r="H20" s="31">
        <f t="shared" si="0"/>
        <v>100</v>
      </c>
      <c r="I20" s="15">
        <v>345.08</v>
      </c>
      <c r="J20" s="15">
        <v>100</v>
      </c>
    </row>
    <row r="21" spans="1:10" s="9" customFormat="1" ht="25.5" x14ac:dyDescent="0.2">
      <c r="A21" s="24" t="s">
        <v>17</v>
      </c>
      <c r="B21" s="15">
        <v>795.44</v>
      </c>
      <c r="C21" s="11"/>
      <c r="D21" s="11"/>
      <c r="E21" s="11"/>
      <c r="F21" s="11"/>
      <c r="G21" s="10"/>
      <c r="H21" s="31"/>
      <c r="I21" s="11"/>
      <c r="J21" s="11"/>
    </row>
    <row r="22" spans="1:10" s="9" customFormat="1" ht="12.75" x14ac:dyDescent="0.2">
      <c r="A22" s="22" t="s">
        <v>22</v>
      </c>
      <c r="B22" s="13">
        <v>837289.78</v>
      </c>
      <c r="C22" s="13">
        <v>875652.85</v>
      </c>
      <c r="D22" s="15">
        <v>104.58</v>
      </c>
      <c r="E22" s="13">
        <v>867404.4</v>
      </c>
      <c r="F22" s="15">
        <v>99.06</v>
      </c>
      <c r="G22" s="12">
        <v>867404.4</v>
      </c>
      <c r="H22" s="31">
        <f t="shared" si="0"/>
        <v>100</v>
      </c>
      <c r="I22" s="13">
        <v>867404.4</v>
      </c>
      <c r="J22" s="15">
        <v>100</v>
      </c>
    </row>
    <row r="23" spans="1:10" s="9" customFormat="1" ht="12.75" x14ac:dyDescent="0.2">
      <c r="A23" s="23" t="s">
        <v>14</v>
      </c>
      <c r="B23" s="13">
        <v>837289.78</v>
      </c>
      <c r="C23" s="13">
        <v>875652.85</v>
      </c>
      <c r="D23" s="15">
        <v>104.58</v>
      </c>
      <c r="E23" s="13">
        <v>867404.4</v>
      </c>
      <c r="F23" s="15">
        <v>99.06</v>
      </c>
      <c r="G23" s="12">
        <v>867404.4</v>
      </c>
      <c r="H23" s="31">
        <f t="shared" si="0"/>
        <v>100</v>
      </c>
      <c r="I23" s="13">
        <v>867404.4</v>
      </c>
      <c r="J23" s="15">
        <v>100</v>
      </c>
    </row>
    <row r="24" spans="1:10" s="9" customFormat="1" ht="12.75" x14ac:dyDescent="0.2">
      <c r="A24" s="24" t="s">
        <v>23</v>
      </c>
      <c r="B24" s="13">
        <v>831819.85</v>
      </c>
      <c r="C24" s="13">
        <v>864025.51</v>
      </c>
      <c r="D24" s="15">
        <v>103.87</v>
      </c>
      <c r="E24" s="13">
        <v>861007.17</v>
      </c>
      <c r="F24" s="15">
        <v>99.65</v>
      </c>
      <c r="G24" s="12">
        <v>861007.17</v>
      </c>
      <c r="H24" s="31">
        <f t="shared" si="0"/>
        <v>100</v>
      </c>
      <c r="I24" s="13">
        <v>861007.17</v>
      </c>
      <c r="J24" s="15">
        <v>100</v>
      </c>
    </row>
    <row r="25" spans="1:10" s="9" customFormat="1" ht="12.75" x14ac:dyDescent="0.2">
      <c r="A25" s="24" t="s">
        <v>15</v>
      </c>
      <c r="B25" s="13">
        <v>3932.21</v>
      </c>
      <c r="C25" s="13">
        <v>6622.97</v>
      </c>
      <c r="D25" s="15">
        <v>168.43</v>
      </c>
      <c r="E25" s="13">
        <v>4804.5600000000004</v>
      </c>
      <c r="F25" s="15">
        <v>72.540000000000006</v>
      </c>
      <c r="G25" s="12">
        <v>4804.5600000000004</v>
      </c>
      <c r="H25" s="31">
        <f t="shared" si="0"/>
        <v>100</v>
      </c>
      <c r="I25" s="13">
        <v>4804.5600000000004</v>
      </c>
      <c r="J25" s="15">
        <v>100</v>
      </c>
    </row>
    <row r="26" spans="1:10" s="9" customFormat="1" ht="12.75" x14ac:dyDescent="0.2">
      <c r="A26" s="24" t="s">
        <v>16</v>
      </c>
      <c r="B26" s="11"/>
      <c r="C26" s="13">
        <v>2654.47</v>
      </c>
      <c r="D26" s="11"/>
      <c r="E26" s="11"/>
      <c r="F26" s="11"/>
      <c r="G26" s="10"/>
      <c r="H26" s="31"/>
      <c r="I26" s="11"/>
      <c r="J26" s="11"/>
    </row>
    <row r="27" spans="1:10" s="9" customFormat="1" ht="25.5" x14ac:dyDescent="0.2">
      <c r="A27" s="24" t="s">
        <v>17</v>
      </c>
      <c r="B27" s="13">
        <v>1537.72</v>
      </c>
      <c r="C27" s="13">
        <v>2349.9</v>
      </c>
      <c r="D27" s="15">
        <v>152.82</v>
      </c>
      <c r="E27" s="13">
        <v>1592.67</v>
      </c>
      <c r="F27" s="15">
        <v>67.78</v>
      </c>
      <c r="G27" s="12">
        <v>1592.67</v>
      </c>
      <c r="H27" s="31">
        <f t="shared" si="0"/>
        <v>100</v>
      </c>
      <c r="I27" s="13">
        <v>1592.67</v>
      </c>
      <c r="J27" s="15">
        <v>100</v>
      </c>
    </row>
    <row r="28" spans="1:10" s="9" customFormat="1" ht="25.5" x14ac:dyDescent="0.2">
      <c r="A28" s="22" t="s">
        <v>24</v>
      </c>
      <c r="B28" s="11"/>
      <c r="C28" s="15">
        <v>4.45</v>
      </c>
      <c r="D28" s="11"/>
      <c r="E28" s="11"/>
      <c r="F28" s="11"/>
      <c r="G28" s="10"/>
      <c r="H28" s="32"/>
      <c r="I28" s="11"/>
      <c r="J28" s="11"/>
    </row>
    <row r="29" spans="1:10" s="9" customFormat="1" ht="12.75" x14ac:dyDescent="0.2">
      <c r="A29" s="23" t="s">
        <v>14</v>
      </c>
      <c r="B29" s="11"/>
      <c r="C29" s="15">
        <v>4.45</v>
      </c>
      <c r="D29" s="11"/>
      <c r="E29" s="11"/>
      <c r="F29" s="11"/>
      <c r="G29" s="10"/>
      <c r="H29" s="32"/>
      <c r="I29" s="11"/>
      <c r="J29" s="11"/>
    </row>
    <row r="30" spans="1:10" s="9" customFormat="1" ht="12.75" x14ac:dyDescent="0.2">
      <c r="A30" s="24" t="s">
        <v>15</v>
      </c>
      <c r="B30" s="11"/>
      <c r="C30" s="15">
        <v>4.45</v>
      </c>
      <c r="D30" s="11"/>
      <c r="E30" s="11"/>
      <c r="F30" s="11"/>
      <c r="G30" s="10"/>
      <c r="H30" s="32"/>
      <c r="I30" s="11"/>
      <c r="J30" s="11"/>
    </row>
    <row r="31" spans="1:10" s="9" customFormat="1" ht="12.75" x14ac:dyDescent="0.2">
      <c r="A31" s="22" t="s">
        <v>25</v>
      </c>
      <c r="B31" s="11"/>
      <c r="C31" s="15">
        <v>398.16</v>
      </c>
      <c r="D31" s="11"/>
      <c r="E31" s="11"/>
      <c r="F31" s="11"/>
      <c r="G31" s="10"/>
      <c r="H31" s="32"/>
      <c r="I31" s="11"/>
      <c r="J31" s="11"/>
    </row>
    <row r="32" spans="1:10" s="9" customFormat="1" ht="12.75" x14ac:dyDescent="0.2">
      <c r="A32" s="23" t="s">
        <v>14</v>
      </c>
      <c r="B32" s="11"/>
      <c r="C32" s="15">
        <v>398.16</v>
      </c>
      <c r="D32" s="11"/>
      <c r="E32" s="11"/>
      <c r="F32" s="11"/>
      <c r="G32" s="10"/>
      <c r="H32" s="32"/>
      <c r="I32" s="11"/>
      <c r="J32" s="11"/>
    </row>
    <row r="33" spans="1:10" s="9" customFormat="1" ht="12.75" x14ac:dyDescent="0.2">
      <c r="A33" s="24" t="s">
        <v>15</v>
      </c>
      <c r="B33" s="11"/>
      <c r="C33" s="15">
        <v>398.16</v>
      </c>
      <c r="D33" s="11"/>
      <c r="E33" s="11"/>
      <c r="F33" s="11"/>
      <c r="G33" s="10"/>
      <c r="H33" s="32"/>
      <c r="I33" s="11"/>
      <c r="J33" s="11"/>
    </row>
    <row r="34" spans="1:10" s="16" customFormat="1" ht="12.75" x14ac:dyDescent="0.2">
      <c r="A34" s="17" t="s">
        <v>26</v>
      </c>
      <c r="B34" s="19"/>
      <c r="C34" s="26"/>
      <c r="D34" s="26"/>
      <c r="E34" s="26"/>
      <c r="F34" s="26"/>
      <c r="G34" s="25"/>
      <c r="H34" s="26"/>
      <c r="I34" s="26"/>
      <c r="J34" s="26"/>
    </row>
    <row r="35" spans="1:10" s="9" customFormat="1" ht="25.5" x14ac:dyDescent="0.2">
      <c r="A35" s="22" t="s">
        <v>21</v>
      </c>
      <c r="B35" s="13"/>
      <c r="C35" s="11"/>
      <c r="D35" s="11"/>
      <c r="E35" s="11"/>
      <c r="F35" s="11"/>
      <c r="G35" s="10"/>
      <c r="H35" s="11"/>
      <c r="I35" s="11"/>
      <c r="J35" s="11"/>
    </row>
    <row r="36" spans="1:10" s="9" customFormat="1" ht="12.75" x14ac:dyDescent="0.2">
      <c r="A36" s="23" t="s">
        <v>14</v>
      </c>
      <c r="B36" s="13"/>
      <c r="C36" s="11"/>
      <c r="D36" s="11"/>
      <c r="E36" s="11"/>
      <c r="F36" s="11"/>
      <c r="G36" s="10"/>
      <c r="H36" s="11"/>
      <c r="I36" s="11"/>
      <c r="J36" s="11"/>
    </row>
    <row r="37" spans="1:10" s="9" customFormat="1" ht="12.75" x14ac:dyDescent="0.2">
      <c r="A37" s="24" t="s">
        <v>15</v>
      </c>
      <c r="B37" s="13"/>
      <c r="C37" s="11"/>
      <c r="D37" s="11"/>
      <c r="E37" s="11"/>
      <c r="F37" s="11"/>
      <c r="G37" s="10"/>
      <c r="H37" s="11"/>
      <c r="I37" s="11"/>
      <c r="J37" s="11"/>
    </row>
    <row r="38" spans="1:10" s="16" customFormat="1" ht="12.75" x14ac:dyDescent="0.2">
      <c r="A38" s="17" t="s">
        <v>27</v>
      </c>
      <c r="B38" s="19">
        <v>3173.3</v>
      </c>
      <c r="C38" s="26"/>
      <c r="D38" s="26"/>
      <c r="E38" s="26"/>
      <c r="F38" s="26"/>
      <c r="G38" s="25"/>
      <c r="H38" s="26"/>
      <c r="I38" s="26"/>
      <c r="J38" s="26"/>
    </row>
    <row r="39" spans="1:10" s="9" customFormat="1" ht="12.75" x14ac:dyDescent="0.2">
      <c r="A39" s="22" t="s">
        <v>13</v>
      </c>
      <c r="B39" s="15">
        <v>31.83</v>
      </c>
      <c r="C39" s="11"/>
      <c r="D39" s="11"/>
      <c r="E39" s="11"/>
      <c r="F39" s="11"/>
      <c r="G39" s="10"/>
      <c r="H39" s="11"/>
      <c r="I39" s="11"/>
      <c r="J39" s="11"/>
    </row>
    <row r="40" spans="1:10" s="9" customFormat="1" ht="12.75" x14ac:dyDescent="0.2">
      <c r="A40" s="23" t="s">
        <v>28</v>
      </c>
      <c r="B40" s="15">
        <v>31.83</v>
      </c>
      <c r="C40" s="11"/>
      <c r="D40" s="11"/>
      <c r="E40" s="11"/>
      <c r="F40" s="11"/>
      <c r="G40" s="10"/>
      <c r="H40" s="11"/>
      <c r="I40" s="11"/>
      <c r="J40" s="11"/>
    </row>
    <row r="41" spans="1:10" s="9" customFormat="1" ht="25.5" x14ac:dyDescent="0.2">
      <c r="A41" s="24" t="s">
        <v>29</v>
      </c>
      <c r="B41" s="15">
        <v>31.83</v>
      </c>
      <c r="C41" s="11"/>
      <c r="D41" s="11"/>
      <c r="E41" s="11"/>
      <c r="F41" s="11"/>
      <c r="G41" s="10"/>
      <c r="H41" s="11"/>
      <c r="I41" s="11"/>
      <c r="J41" s="11"/>
    </row>
    <row r="42" spans="1:10" s="9" customFormat="1" ht="25.5" x14ac:dyDescent="0.2">
      <c r="A42" s="22" t="s">
        <v>19</v>
      </c>
      <c r="B42" s="13">
        <v>2320.0100000000002</v>
      </c>
      <c r="C42" s="11"/>
      <c r="D42" s="11"/>
      <c r="E42" s="11"/>
      <c r="F42" s="11"/>
      <c r="G42" s="10"/>
      <c r="H42" s="11"/>
      <c r="I42" s="11"/>
      <c r="J42" s="11"/>
    </row>
    <row r="43" spans="1:10" s="9" customFormat="1" ht="12.75" x14ac:dyDescent="0.2">
      <c r="A43" s="23" t="s">
        <v>28</v>
      </c>
      <c r="B43" s="13">
        <v>2320.0100000000002</v>
      </c>
      <c r="C43" s="11"/>
      <c r="D43" s="11"/>
      <c r="E43" s="11"/>
      <c r="F43" s="11"/>
      <c r="G43" s="10"/>
      <c r="H43" s="11"/>
      <c r="I43" s="11"/>
      <c r="J43" s="11"/>
    </row>
    <row r="44" spans="1:10" s="9" customFormat="1" ht="25.5" x14ac:dyDescent="0.2">
      <c r="A44" s="24" t="s">
        <v>29</v>
      </c>
      <c r="B44" s="13">
        <v>2320.0100000000002</v>
      </c>
      <c r="C44" s="11"/>
      <c r="D44" s="11"/>
      <c r="E44" s="11"/>
      <c r="F44" s="11"/>
      <c r="G44" s="10"/>
      <c r="H44" s="11"/>
      <c r="I44" s="11"/>
      <c r="J44" s="11"/>
    </row>
    <row r="45" spans="1:10" s="9" customFormat="1" ht="12.75" x14ac:dyDescent="0.2">
      <c r="A45" s="22" t="s">
        <v>22</v>
      </c>
      <c r="B45" s="15">
        <v>821.46</v>
      </c>
      <c r="C45" s="11"/>
      <c r="D45" s="11"/>
      <c r="E45" s="11"/>
      <c r="F45" s="11"/>
      <c r="G45" s="10"/>
      <c r="H45" s="11"/>
      <c r="I45" s="11"/>
      <c r="J45" s="11"/>
    </row>
    <row r="46" spans="1:10" s="9" customFormat="1" ht="12.75" x14ac:dyDescent="0.2">
      <c r="A46" s="23" t="s">
        <v>28</v>
      </c>
      <c r="B46" s="15">
        <v>821.46</v>
      </c>
      <c r="C46" s="11"/>
      <c r="D46" s="11"/>
      <c r="E46" s="11"/>
      <c r="F46" s="11"/>
      <c r="G46" s="10"/>
      <c r="H46" s="11"/>
      <c r="I46" s="11"/>
      <c r="J46" s="11"/>
    </row>
    <row r="47" spans="1:10" s="9" customFormat="1" ht="25.5" x14ac:dyDescent="0.2">
      <c r="A47" s="24" t="s">
        <v>29</v>
      </c>
      <c r="B47" s="15">
        <v>821.46</v>
      </c>
      <c r="C47" s="11"/>
      <c r="D47" s="11"/>
      <c r="E47" s="11"/>
      <c r="F47" s="11"/>
      <c r="G47" s="10"/>
      <c r="H47" s="11"/>
      <c r="I47" s="11"/>
      <c r="J47" s="11"/>
    </row>
    <row r="48" spans="1:10" s="9" customFormat="1" ht="25.5" x14ac:dyDescent="0.2">
      <c r="A48" s="11" t="s">
        <v>30</v>
      </c>
      <c r="B48" s="13">
        <v>77260.490000000005</v>
      </c>
      <c r="C48" s="13">
        <v>251918.39</v>
      </c>
      <c r="D48" s="15">
        <v>326.06</v>
      </c>
      <c r="E48" s="13">
        <v>215805.86</v>
      </c>
      <c r="F48" s="15">
        <v>85.66</v>
      </c>
      <c r="G48" s="12">
        <v>10804.13</v>
      </c>
      <c r="H48" s="15">
        <v>5.01</v>
      </c>
      <c r="I48" s="13">
        <v>10804.13</v>
      </c>
      <c r="J48" s="15">
        <v>100</v>
      </c>
    </row>
    <row r="49" spans="1:10" s="16" customFormat="1" ht="12.75" x14ac:dyDescent="0.2">
      <c r="A49" s="17" t="s">
        <v>31</v>
      </c>
      <c r="B49" s="19">
        <v>2919.24</v>
      </c>
      <c r="C49" s="19">
        <v>2256.34</v>
      </c>
      <c r="D49" s="21">
        <v>77.290000000000006</v>
      </c>
      <c r="E49" s="19">
        <v>2256.29</v>
      </c>
      <c r="F49" s="21">
        <v>100</v>
      </c>
      <c r="G49" s="18">
        <v>2256.29</v>
      </c>
      <c r="H49" s="21">
        <v>100</v>
      </c>
      <c r="I49" s="19">
        <v>2256.29</v>
      </c>
      <c r="J49" s="21">
        <v>100</v>
      </c>
    </row>
    <row r="50" spans="1:10" s="9" customFormat="1" ht="12.75" x14ac:dyDescent="0.2">
      <c r="A50" s="22" t="s">
        <v>32</v>
      </c>
      <c r="B50" s="13">
        <v>2919.24</v>
      </c>
      <c r="C50" s="13">
        <v>2256.34</v>
      </c>
      <c r="D50" s="15">
        <v>77.290000000000006</v>
      </c>
      <c r="E50" s="13">
        <v>2256.29</v>
      </c>
      <c r="F50" s="15">
        <v>100</v>
      </c>
      <c r="G50" s="12">
        <v>2256.29</v>
      </c>
      <c r="H50" s="15">
        <v>100</v>
      </c>
      <c r="I50" s="13">
        <v>2256.29</v>
      </c>
      <c r="J50" s="15">
        <v>100</v>
      </c>
    </row>
    <row r="51" spans="1:10" s="9" customFormat="1" ht="12.75" x14ac:dyDescent="0.2">
      <c r="A51" s="23" t="s">
        <v>14</v>
      </c>
      <c r="B51" s="15">
        <v>265.45</v>
      </c>
      <c r="C51" s="13">
        <v>2256.34</v>
      </c>
      <c r="D51" s="15">
        <v>850.01</v>
      </c>
      <c r="E51" s="13">
        <v>2256.29</v>
      </c>
      <c r="F51" s="15">
        <v>100</v>
      </c>
      <c r="G51" s="12">
        <v>2256.29</v>
      </c>
      <c r="H51" s="15">
        <v>100</v>
      </c>
      <c r="I51" s="13">
        <v>2256.29</v>
      </c>
      <c r="J51" s="15">
        <v>100</v>
      </c>
    </row>
    <row r="52" spans="1:10" s="9" customFormat="1" ht="12.75" x14ac:dyDescent="0.2">
      <c r="A52" s="24" t="s">
        <v>15</v>
      </c>
      <c r="B52" s="15">
        <v>265.45</v>
      </c>
      <c r="C52" s="13">
        <v>2256.34</v>
      </c>
      <c r="D52" s="15">
        <v>850.01</v>
      </c>
      <c r="E52" s="13">
        <v>2256.29</v>
      </c>
      <c r="F52" s="15">
        <v>100</v>
      </c>
      <c r="G52" s="12">
        <v>2256.29</v>
      </c>
      <c r="H52" s="15">
        <v>100</v>
      </c>
      <c r="I52" s="13">
        <v>2256.29</v>
      </c>
      <c r="J52" s="15">
        <v>100</v>
      </c>
    </row>
    <row r="53" spans="1:10" s="9" customFormat="1" ht="12.75" x14ac:dyDescent="0.2">
      <c r="A53" s="23" t="s">
        <v>28</v>
      </c>
      <c r="B53" s="13">
        <v>2653.79</v>
      </c>
      <c r="C53" s="11"/>
      <c r="D53" s="11"/>
      <c r="E53" s="11"/>
      <c r="F53" s="11"/>
      <c r="G53" s="10"/>
      <c r="H53" s="11"/>
      <c r="I53" s="11"/>
      <c r="J53" s="11"/>
    </row>
    <row r="54" spans="1:10" s="9" customFormat="1" ht="25.5" x14ac:dyDescent="0.2">
      <c r="A54" s="24" t="s">
        <v>29</v>
      </c>
      <c r="B54" s="13">
        <v>2653.79</v>
      </c>
      <c r="C54" s="11"/>
      <c r="D54" s="11"/>
      <c r="E54" s="11"/>
      <c r="F54" s="11"/>
      <c r="G54" s="10"/>
      <c r="H54" s="11"/>
      <c r="I54" s="11"/>
      <c r="J54" s="11"/>
    </row>
    <row r="55" spans="1:10" s="16" customFormat="1" ht="12.75" x14ac:dyDescent="0.2">
      <c r="A55" s="17" t="s">
        <v>33</v>
      </c>
      <c r="B55" s="19">
        <v>10842.72</v>
      </c>
      <c r="C55" s="19">
        <v>7213.79</v>
      </c>
      <c r="D55" s="21">
        <v>66.53</v>
      </c>
      <c r="E55" s="19">
        <v>7884.23</v>
      </c>
      <c r="F55" s="21">
        <v>109.29</v>
      </c>
      <c r="G55" s="18">
        <v>7884.23</v>
      </c>
      <c r="H55" s="21">
        <v>100</v>
      </c>
      <c r="I55" s="19">
        <v>7884.23</v>
      </c>
      <c r="J55" s="21">
        <v>100</v>
      </c>
    </row>
    <row r="56" spans="1:10" s="9" customFormat="1" ht="12.75" x14ac:dyDescent="0.2">
      <c r="A56" s="22" t="s">
        <v>32</v>
      </c>
      <c r="B56" s="13">
        <v>4411.0600000000004</v>
      </c>
      <c r="C56" s="15">
        <v>949.59</v>
      </c>
      <c r="D56" s="15">
        <v>21.53</v>
      </c>
      <c r="E56" s="13">
        <v>2575.34</v>
      </c>
      <c r="F56" s="15">
        <v>271.20999999999998</v>
      </c>
      <c r="G56" s="12">
        <v>2575.34</v>
      </c>
      <c r="H56" s="15">
        <v>100</v>
      </c>
      <c r="I56" s="13">
        <v>2575.34</v>
      </c>
      <c r="J56" s="15">
        <v>100</v>
      </c>
    </row>
    <row r="57" spans="1:10" s="9" customFormat="1" ht="12.75" x14ac:dyDescent="0.2">
      <c r="A57" s="23" t="s">
        <v>14</v>
      </c>
      <c r="B57" s="13">
        <v>4411.0600000000004</v>
      </c>
      <c r="C57" s="15">
        <v>949.59</v>
      </c>
      <c r="D57" s="15">
        <v>21.53</v>
      </c>
      <c r="E57" s="13">
        <v>2575.34</v>
      </c>
      <c r="F57" s="15">
        <v>271.20999999999998</v>
      </c>
      <c r="G57" s="12">
        <v>2575.34</v>
      </c>
      <c r="H57" s="15">
        <v>100</v>
      </c>
      <c r="I57" s="13">
        <v>2575.34</v>
      </c>
      <c r="J57" s="15">
        <v>100</v>
      </c>
    </row>
    <row r="58" spans="1:10" s="9" customFormat="1" ht="12.75" x14ac:dyDescent="0.2">
      <c r="A58" s="24" t="s">
        <v>23</v>
      </c>
      <c r="B58" s="13">
        <v>4411.0600000000004</v>
      </c>
      <c r="C58" s="15">
        <v>949.59</v>
      </c>
      <c r="D58" s="15">
        <v>21.53</v>
      </c>
      <c r="E58" s="13">
        <v>2575.34</v>
      </c>
      <c r="F58" s="15">
        <v>271.20999999999998</v>
      </c>
      <c r="G58" s="12">
        <v>2575.34</v>
      </c>
      <c r="H58" s="15">
        <v>100</v>
      </c>
      <c r="I58" s="13">
        <v>2575.34</v>
      </c>
      <c r="J58" s="15">
        <v>100</v>
      </c>
    </row>
    <row r="59" spans="1:10" s="9" customFormat="1" ht="12.75" x14ac:dyDescent="0.2">
      <c r="A59" s="22" t="s">
        <v>34</v>
      </c>
      <c r="B59" s="11"/>
      <c r="C59" s="11"/>
      <c r="D59" s="11"/>
      <c r="E59" s="15">
        <v>808.01</v>
      </c>
      <c r="F59" s="11"/>
      <c r="G59" s="14">
        <v>808.01</v>
      </c>
      <c r="H59" s="15">
        <v>100</v>
      </c>
      <c r="I59" s="15">
        <v>808.01</v>
      </c>
      <c r="J59" s="15">
        <v>100</v>
      </c>
    </row>
    <row r="60" spans="1:10" s="9" customFormat="1" ht="12.75" x14ac:dyDescent="0.2">
      <c r="A60" s="23" t="s">
        <v>14</v>
      </c>
      <c r="B60" s="11"/>
      <c r="C60" s="11"/>
      <c r="D60" s="11"/>
      <c r="E60" s="15">
        <v>808.01</v>
      </c>
      <c r="F60" s="11"/>
      <c r="G60" s="14">
        <v>808.01</v>
      </c>
      <c r="H60" s="15">
        <v>100</v>
      </c>
      <c r="I60" s="15">
        <v>808.01</v>
      </c>
      <c r="J60" s="15">
        <v>100</v>
      </c>
    </row>
    <row r="61" spans="1:10" s="9" customFormat="1" ht="12.75" x14ac:dyDescent="0.2">
      <c r="A61" s="24" t="s">
        <v>23</v>
      </c>
      <c r="B61" s="11"/>
      <c r="C61" s="11"/>
      <c r="D61" s="11"/>
      <c r="E61" s="15">
        <v>808.01</v>
      </c>
      <c r="F61" s="11"/>
      <c r="G61" s="14">
        <v>808.01</v>
      </c>
      <c r="H61" s="15">
        <v>100</v>
      </c>
      <c r="I61" s="15">
        <v>808.01</v>
      </c>
      <c r="J61" s="15">
        <v>100</v>
      </c>
    </row>
    <row r="62" spans="1:10" s="9" customFormat="1" ht="12.75" x14ac:dyDescent="0.2">
      <c r="A62" s="22" t="s">
        <v>35</v>
      </c>
      <c r="B62" s="11"/>
      <c r="C62" s="15">
        <v>835.53</v>
      </c>
      <c r="D62" s="11"/>
      <c r="E62" s="15">
        <v>796.33</v>
      </c>
      <c r="F62" s="15">
        <v>95.31</v>
      </c>
      <c r="G62" s="14">
        <v>796.33</v>
      </c>
      <c r="H62" s="15">
        <v>100</v>
      </c>
      <c r="I62" s="15">
        <v>796.33</v>
      </c>
      <c r="J62" s="15">
        <v>100</v>
      </c>
    </row>
    <row r="63" spans="1:10" s="9" customFormat="1" ht="12.75" x14ac:dyDescent="0.2">
      <c r="A63" s="23" t="s">
        <v>14</v>
      </c>
      <c r="B63" s="11"/>
      <c r="C63" s="15">
        <v>835.53</v>
      </c>
      <c r="D63" s="11"/>
      <c r="E63" s="15">
        <v>796.33</v>
      </c>
      <c r="F63" s="15">
        <v>95.31</v>
      </c>
      <c r="G63" s="14">
        <v>796.33</v>
      </c>
      <c r="H63" s="15">
        <v>100</v>
      </c>
      <c r="I63" s="15">
        <v>796.33</v>
      </c>
      <c r="J63" s="15">
        <v>100</v>
      </c>
    </row>
    <row r="64" spans="1:10" s="9" customFormat="1" ht="12.75" x14ac:dyDescent="0.2">
      <c r="A64" s="24" t="s">
        <v>23</v>
      </c>
      <c r="B64" s="11"/>
      <c r="C64" s="15">
        <v>835.53</v>
      </c>
      <c r="D64" s="11"/>
      <c r="E64" s="15">
        <v>796.33</v>
      </c>
      <c r="F64" s="15">
        <v>95.31</v>
      </c>
      <c r="G64" s="14">
        <v>796.33</v>
      </c>
      <c r="H64" s="15">
        <v>100</v>
      </c>
      <c r="I64" s="15">
        <v>796.33</v>
      </c>
      <c r="J64" s="15">
        <v>100</v>
      </c>
    </row>
    <row r="65" spans="1:10" s="9" customFormat="1" ht="12.75" x14ac:dyDescent="0.2">
      <c r="A65" s="22" t="s">
        <v>36</v>
      </c>
      <c r="B65" s="13">
        <v>6431.66</v>
      </c>
      <c r="C65" s="13">
        <v>5428.67</v>
      </c>
      <c r="D65" s="15">
        <v>84.41</v>
      </c>
      <c r="E65" s="13">
        <v>3704.55</v>
      </c>
      <c r="F65" s="15">
        <v>68.239999999999995</v>
      </c>
      <c r="G65" s="12">
        <v>3704.55</v>
      </c>
      <c r="H65" s="15">
        <v>100</v>
      </c>
      <c r="I65" s="13">
        <v>3704.55</v>
      </c>
      <c r="J65" s="15">
        <v>100</v>
      </c>
    </row>
    <row r="66" spans="1:10" s="9" customFormat="1" ht="12.75" x14ac:dyDescent="0.2">
      <c r="A66" s="23" t="s">
        <v>14</v>
      </c>
      <c r="B66" s="13">
        <v>6431.66</v>
      </c>
      <c r="C66" s="13">
        <v>5428.67</v>
      </c>
      <c r="D66" s="15">
        <v>84.41</v>
      </c>
      <c r="E66" s="13">
        <v>3704.55</v>
      </c>
      <c r="F66" s="15">
        <v>68.239999999999995</v>
      </c>
      <c r="G66" s="12">
        <v>3704.55</v>
      </c>
      <c r="H66" s="15">
        <v>100</v>
      </c>
      <c r="I66" s="13">
        <v>3704.55</v>
      </c>
      <c r="J66" s="15">
        <v>100</v>
      </c>
    </row>
    <row r="67" spans="1:10" s="9" customFormat="1" ht="12.75" x14ac:dyDescent="0.2">
      <c r="A67" s="24" t="s">
        <v>23</v>
      </c>
      <c r="B67" s="13">
        <v>5997.55</v>
      </c>
      <c r="C67" s="13">
        <v>4548.99</v>
      </c>
      <c r="D67" s="15">
        <v>75.849999999999994</v>
      </c>
      <c r="E67" s="13">
        <v>2250.35</v>
      </c>
      <c r="F67" s="15">
        <v>49.47</v>
      </c>
      <c r="G67" s="12">
        <v>2250.35</v>
      </c>
      <c r="H67" s="15">
        <v>100</v>
      </c>
      <c r="I67" s="13">
        <v>2250.35</v>
      </c>
      <c r="J67" s="15">
        <v>100</v>
      </c>
    </row>
    <row r="68" spans="1:10" s="9" customFormat="1" ht="12.75" x14ac:dyDescent="0.2">
      <c r="A68" s="24" t="s">
        <v>15</v>
      </c>
      <c r="B68" s="15">
        <v>434.11</v>
      </c>
      <c r="C68" s="15">
        <v>879.68</v>
      </c>
      <c r="D68" s="15">
        <v>202.64</v>
      </c>
      <c r="E68" s="13">
        <v>1454.2</v>
      </c>
      <c r="F68" s="15">
        <v>165.31</v>
      </c>
      <c r="G68" s="12">
        <v>1454.2</v>
      </c>
      <c r="H68" s="15">
        <v>100</v>
      </c>
      <c r="I68" s="13">
        <v>1454.2</v>
      </c>
      <c r="J68" s="15">
        <v>100</v>
      </c>
    </row>
    <row r="69" spans="1:10" s="16" customFormat="1" ht="25.5" x14ac:dyDescent="0.2">
      <c r="A69" s="17" t="s">
        <v>37</v>
      </c>
      <c r="B69" s="26"/>
      <c r="C69" s="21">
        <v>120.47</v>
      </c>
      <c r="D69" s="26"/>
      <c r="E69" s="26"/>
      <c r="F69" s="26"/>
      <c r="G69" s="25"/>
      <c r="H69" s="26"/>
      <c r="I69" s="26"/>
      <c r="J69" s="26"/>
    </row>
    <row r="70" spans="1:10" s="9" customFormat="1" ht="25.5" x14ac:dyDescent="0.2">
      <c r="A70" s="22" t="s">
        <v>24</v>
      </c>
      <c r="B70" s="11"/>
      <c r="C70" s="15">
        <v>120.47</v>
      </c>
      <c r="D70" s="11"/>
      <c r="E70" s="11"/>
      <c r="F70" s="11"/>
      <c r="G70" s="10"/>
      <c r="H70" s="11"/>
      <c r="I70" s="11"/>
      <c r="J70" s="11"/>
    </row>
    <row r="71" spans="1:10" s="9" customFormat="1" ht="12.75" x14ac:dyDescent="0.2">
      <c r="A71" s="23" t="s">
        <v>14</v>
      </c>
      <c r="B71" s="11"/>
      <c r="C71" s="15">
        <v>120.47</v>
      </c>
      <c r="D71" s="11"/>
      <c r="E71" s="11"/>
      <c r="F71" s="11"/>
      <c r="G71" s="10"/>
      <c r="H71" s="11"/>
      <c r="I71" s="11"/>
      <c r="J71" s="11"/>
    </row>
    <row r="72" spans="1:10" s="9" customFormat="1" ht="12.75" x14ac:dyDescent="0.2">
      <c r="A72" s="24" t="s">
        <v>15</v>
      </c>
      <c r="B72" s="11"/>
      <c r="C72" s="15">
        <v>120.47</v>
      </c>
      <c r="D72" s="11"/>
      <c r="E72" s="11"/>
      <c r="F72" s="11"/>
      <c r="G72" s="10"/>
      <c r="H72" s="11"/>
      <c r="I72" s="11"/>
      <c r="J72" s="11"/>
    </row>
    <row r="73" spans="1:10" s="16" customFormat="1" ht="12.75" x14ac:dyDescent="0.2">
      <c r="A73" s="17" t="s">
        <v>38</v>
      </c>
      <c r="B73" s="26"/>
      <c r="C73" s="19">
        <v>92056.53</v>
      </c>
      <c r="D73" s="26"/>
      <c r="E73" s="19">
        <v>49412</v>
      </c>
      <c r="F73" s="21">
        <v>53.68</v>
      </c>
      <c r="G73" s="25"/>
      <c r="H73" s="26"/>
      <c r="I73" s="26"/>
      <c r="J73" s="26"/>
    </row>
    <row r="74" spans="1:10" s="9" customFormat="1" ht="12.75" x14ac:dyDescent="0.2">
      <c r="A74" s="22" t="s">
        <v>22</v>
      </c>
      <c r="B74" s="11"/>
      <c r="C74" s="13">
        <v>10199.870000000001</v>
      </c>
      <c r="D74" s="11"/>
      <c r="E74" s="13">
        <v>5474.86</v>
      </c>
      <c r="F74" s="15">
        <v>53.68</v>
      </c>
      <c r="G74" s="10"/>
      <c r="H74" s="11"/>
      <c r="I74" s="11"/>
      <c r="J74" s="11"/>
    </row>
    <row r="75" spans="1:10" s="9" customFormat="1" ht="12.75" x14ac:dyDescent="0.2">
      <c r="A75" s="23" t="s">
        <v>14</v>
      </c>
      <c r="B75" s="11"/>
      <c r="C75" s="15">
        <v>695.58</v>
      </c>
      <c r="D75" s="11"/>
      <c r="E75" s="15">
        <v>521.76</v>
      </c>
      <c r="F75" s="15">
        <v>75.010000000000005</v>
      </c>
      <c r="G75" s="10"/>
      <c r="H75" s="11"/>
      <c r="I75" s="11"/>
      <c r="J75" s="11"/>
    </row>
    <row r="76" spans="1:10" s="9" customFormat="1" ht="12.75" x14ac:dyDescent="0.2">
      <c r="A76" s="24" t="s">
        <v>15</v>
      </c>
      <c r="B76" s="11"/>
      <c r="C76" s="15">
        <v>695.58</v>
      </c>
      <c r="D76" s="11"/>
      <c r="E76" s="15">
        <v>521.76</v>
      </c>
      <c r="F76" s="15">
        <v>75.010000000000005</v>
      </c>
      <c r="G76" s="10"/>
      <c r="H76" s="11"/>
      <c r="I76" s="11"/>
      <c r="J76" s="11"/>
    </row>
    <row r="77" spans="1:10" s="9" customFormat="1" ht="12.75" x14ac:dyDescent="0.2">
      <c r="A77" s="23" t="s">
        <v>28</v>
      </c>
      <c r="B77" s="11"/>
      <c r="C77" s="13">
        <v>9504.2900000000009</v>
      </c>
      <c r="D77" s="11"/>
      <c r="E77" s="13">
        <v>4953.1000000000004</v>
      </c>
      <c r="F77" s="15">
        <v>52.11</v>
      </c>
      <c r="G77" s="10"/>
      <c r="H77" s="11"/>
      <c r="I77" s="11"/>
      <c r="J77" s="11"/>
    </row>
    <row r="78" spans="1:10" s="9" customFormat="1" ht="25.5" x14ac:dyDescent="0.2">
      <c r="A78" s="24" t="s">
        <v>29</v>
      </c>
      <c r="B78" s="11"/>
      <c r="C78" s="11"/>
      <c r="D78" s="11"/>
      <c r="E78" s="13">
        <v>3137.64</v>
      </c>
      <c r="F78" s="11"/>
      <c r="G78" s="10"/>
      <c r="H78" s="11"/>
      <c r="I78" s="11"/>
      <c r="J78" s="11"/>
    </row>
    <row r="79" spans="1:10" s="9" customFormat="1" ht="25.5" x14ac:dyDescent="0.2">
      <c r="A79" s="24" t="s">
        <v>39</v>
      </c>
      <c r="B79" s="11"/>
      <c r="C79" s="13">
        <v>9504.2900000000009</v>
      </c>
      <c r="D79" s="11"/>
      <c r="E79" s="13">
        <v>1815.46</v>
      </c>
      <c r="F79" s="15">
        <v>19.100000000000001</v>
      </c>
      <c r="G79" s="10"/>
      <c r="H79" s="11"/>
      <c r="I79" s="11"/>
      <c r="J79" s="11"/>
    </row>
    <row r="80" spans="1:10" s="9" customFormat="1" ht="25.5" x14ac:dyDescent="0.2">
      <c r="A80" s="22" t="s">
        <v>40</v>
      </c>
      <c r="B80" s="11"/>
      <c r="C80" s="13">
        <v>81856.66</v>
      </c>
      <c r="D80" s="11"/>
      <c r="E80" s="13">
        <v>43937.14</v>
      </c>
      <c r="F80" s="15">
        <v>53.68</v>
      </c>
      <c r="G80" s="10"/>
      <c r="H80" s="11"/>
      <c r="I80" s="11"/>
      <c r="J80" s="11"/>
    </row>
    <row r="81" spans="1:10" s="9" customFormat="1" ht="12.75" x14ac:dyDescent="0.2">
      <c r="A81" s="23" t="s">
        <v>14</v>
      </c>
      <c r="B81" s="11"/>
      <c r="C81" s="13">
        <v>5582.17</v>
      </c>
      <c r="D81" s="11"/>
      <c r="E81" s="13">
        <v>4187.24</v>
      </c>
      <c r="F81" s="15">
        <v>75.010000000000005</v>
      </c>
      <c r="G81" s="10"/>
      <c r="H81" s="11"/>
      <c r="I81" s="11"/>
      <c r="J81" s="11"/>
    </row>
    <row r="82" spans="1:10" s="9" customFormat="1" ht="12.75" x14ac:dyDescent="0.2">
      <c r="A82" s="24" t="s">
        <v>15</v>
      </c>
      <c r="B82" s="11"/>
      <c r="C82" s="13">
        <v>5582.17</v>
      </c>
      <c r="D82" s="11"/>
      <c r="E82" s="13">
        <v>4187.24</v>
      </c>
      <c r="F82" s="15">
        <v>75.010000000000005</v>
      </c>
      <c r="G82" s="10"/>
      <c r="H82" s="11"/>
      <c r="I82" s="11"/>
      <c r="J82" s="11"/>
    </row>
    <row r="83" spans="1:10" s="9" customFormat="1" ht="12.75" x14ac:dyDescent="0.2">
      <c r="A83" s="23" t="s">
        <v>28</v>
      </c>
      <c r="B83" s="11"/>
      <c r="C83" s="13">
        <v>76274.490000000005</v>
      </c>
      <c r="D83" s="11"/>
      <c r="E83" s="13">
        <v>39749.9</v>
      </c>
      <c r="F83" s="15">
        <v>52.11</v>
      </c>
      <c r="G83" s="10"/>
      <c r="H83" s="11"/>
      <c r="I83" s="11"/>
      <c r="J83" s="11"/>
    </row>
    <row r="84" spans="1:10" s="9" customFormat="1" ht="25.5" x14ac:dyDescent="0.2">
      <c r="A84" s="24" t="s">
        <v>29</v>
      </c>
      <c r="B84" s="11"/>
      <c r="C84" s="11"/>
      <c r="D84" s="11"/>
      <c r="E84" s="13">
        <v>25180.36</v>
      </c>
      <c r="F84" s="11"/>
      <c r="G84" s="10"/>
      <c r="H84" s="11"/>
      <c r="I84" s="11"/>
      <c r="J84" s="11"/>
    </row>
    <row r="85" spans="1:10" s="9" customFormat="1" ht="25.5" x14ac:dyDescent="0.2">
      <c r="A85" s="24" t="s">
        <v>39</v>
      </c>
      <c r="B85" s="11"/>
      <c r="C85" s="13">
        <v>76274.490000000005</v>
      </c>
      <c r="D85" s="11"/>
      <c r="E85" s="13">
        <v>14569.54</v>
      </c>
      <c r="F85" s="15">
        <v>19.100000000000001</v>
      </c>
      <c r="G85" s="10"/>
      <c r="H85" s="11"/>
      <c r="I85" s="11"/>
      <c r="J85" s="11"/>
    </row>
    <row r="86" spans="1:10" s="16" customFormat="1" ht="25.5" x14ac:dyDescent="0.2">
      <c r="A86" s="17" t="s">
        <v>41</v>
      </c>
      <c r="B86" s="19">
        <v>62702.21</v>
      </c>
      <c r="C86" s="19">
        <v>148944.04</v>
      </c>
      <c r="D86" s="21">
        <v>237.54</v>
      </c>
      <c r="E86" s="19">
        <v>155589.73000000001</v>
      </c>
      <c r="F86" s="21">
        <v>104.46</v>
      </c>
      <c r="G86" s="25"/>
      <c r="H86" s="26"/>
      <c r="I86" s="26"/>
      <c r="J86" s="26"/>
    </row>
    <row r="87" spans="1:10" s="9" customFormat="1" ht="12.75" x14ac:dyDescent="0.2">
      <c r="A87" s="22" t="s">
        <v>22</v>
      </c>
      <c r="B87" s="13">
        <v>9405.35</v>
      </c>
      <c r="C87" s="13">
        <v>22341.33</v>
      </c>
      <c r="D87" s="15">
        <v>237.54</v>
      </c>
      <c r="E87" s="13">
        <v>23338.46</v>
      </c>
      <c r="F87" s="15">
        <v>104.46</v>
      </c>
      <c r="G87" s="10"/>
      <c r="H87" s="11"/>
      <c r="I87" s="11"/>
      <c r="J87" s="11"/>
    </row>
    <row r="88" spans="1:10" s="9" customFormat="1" ht="12.75" x14ac:dyDescent="0.2">
      <c r="A88" s="23" t="s">
        <v>14</v>
      </c>
      <c r="B88" s="13">
        <v>9405.35</v>
      </c>
      <c r="C88" s="13">
        <v>22341.33</v>
      </c>
      <c r="D88" s="15">
        <v>237.54</v>
      </c>
      <c r="E88" s="13">
        <v>23338.46</v>
      </c>
      <c r="F88" s="15">
        <v>104.46</v>
      </c>
      <c r="G88" s="10"/>
      <c r="H88" s="11"/>
      <c r="I88" s="11"/>
      <c r="J88" s="11"/>
    </row>
    <row r="89" spans="1:10" s="9" customFormat="1" ht="12.75" x14ac:dyDescent="0.2">
      <c r="A89" s="24" t="s">
        <v>23</v>
      </c>
      <c r="B89" s="13">
        <v>5230.47</v>
      </c>
      <c r="C89" s="13">
        <v>9029.27</v>
      </c>
      <c r="D89" s="15">
        <v>172.63</v>
      </c>
      <c r="E89" s="13">
        <v>9019.51</v>
      </c>
      <c r="F89" s="15">
        <v>99.89</v>
      </c>
      <c r="G89" s="10"/>
      <c r="H89" s="11"/>
      <c r="I89" s="11"/>
      <c r="J89" s="11"/>
    </row>
    <row r="90" spans="1:10" s="9" customFormat="1" ht="12.75" x14ac:dyDescent="0.2">
      <c r="A90" s="24" t="s">
        <v>15</v>
      </c>
      <c r="B90" s="13">
        <v>4174.88</v>
      </c>
      <c r="C90" s="13">
        <v>13312.06</v>
      </c>
      <c r="D90" s="15">
        <v>318.86</v>
      </c>
      <c r="E90" s="13">
        <v>14318.95</v>
      </c>
      <c r="F90" s="15">
        <v>107.56</v>
      </c>
      <c r="G90" s="10"/>
      <c r="H90" s="11"/>
      <c r="I90" s="11"/>
      <c r="J90" s="11"/>
    </row>
    <row r="91" spans="1:10" s="9" customFormat="1" ht="25.5" x14ac:dyDescent="0.2">
      <c r="A91" s="22" t="s">
        <v>40</v>
      </c>
      <c r="B91" s="13">
        <v>53296.86</v>
      </c>
      <c r="C91" s="13">
        <v>126602.71</v>
      </c>
      <c r="D91" s="15">
        <v>237.54</v>
      </c>
      <c r="E91" s="13">
        <v>132251.26999999999</v>
      </c>
      <c r="F91" s="15">
        <v>104.46</v>
      </c>
      <c r="G91" s="10"/>
      <c r="H91" s="11"/>
      <c r="I91" s="11"/>
      <c r="J91" s="11"/>
    </row>
    <row r="92" spans="1:10" s="9" customFormat="1" ht="12.75" x14ac:dyDescent="0.2">
      <c r="A92" s="23" t="s">
        <v>14</v>
      </c>
      <c r="B92" s="13">
        <v>53296.86</v>
      </c>
      <c r="C92" s="13">
        <v>126602.71</v>
      </c>
      <c r="D92" s="15">
        <v>237.54</v>
      </c>
      <c r="E92" s="13">
        <v>132251.26999999999</v>
      </c>
      <c r="F92" s="15">
        <v>104.46</v>
      </c>
      <c r="G92" s="10"/>
      <c r="H92" s="11"/>
      <c r="I92" s="11"/>
      <c r="J92" s="11"/>
    </row>
    <row r="93" spans="1:10" s="9" customFormat="1" ht="12.75" x14ac:dyDescent="0.2">
      <c r="A93" s="24" t="s">
        <v>23</v>
      </c>
      <c r="B93" s="13">
        <v>29639.29</v>
      </c>
      <c r="C93" s="13">
        <v>51166.11</v>
      </c>
      <c r="D93" s="15">
        <v>172.63</v>
      </c>
      <c r="E93" s="13">
        <v>51110.58</v>
      </c>
      <c r="F93" s="15">
        <v>99.89</v>
      </c>
      <c r="G93" s="10"/>
      <c r="H93" s="11"/>
      <c r="I93" s="11"/>
      <c r="J93" s="11"/>
    </row>
    <row r="94" spans="1:10" s="9" customFormat="1" ht="12.75" x14ac:dyDescent="0.2">
      <c r="A94" s="24" t="s">
        <v>15</v>
      </c>
      <c r="B94" s="13">
        <v>23657.57</v>
      </c>
      <c r="C94" s="13">
        <v>75436.600000000006</v>
      </c>
      <c r="D94" s="15">
        <v>318.87</v>
      </c>
      <c r="E94" s="13">
        <v>81140.69</v>
      </c>
      <c r="F94" s="15">
        <v>107.56</v>
      </c>
      <c r="G94" s="10"/>
      <c r="H94" s="11"/>
      <c r="I94" s="11"/>
      <c r="J94" s="11"/>
    </row>
    <row r="95" spans="1:10" s="16" customFormat="1" ht="12.75" x14ac:dyDescent="0.2">
      <c r="A95" s="17" t="s">
        <v>42</v>
      </c>
      <c r="B95" s="21">
        <v>796.32</v>
      </c>
      <c r="C95" s="19">
        <v>1327.22</v>
      </c>
      <c r="D95" s="21">
        <v>166.67</v>
      </c>
      <c r="E95" s="21">
        <v>663.61</v>
      </c>
      <c r="F95" s="21">
        <v>50</v>
      </c>
      <c r="G95" s="20">
        <v>663.61</v>
      </c>
      <c r="H95" s="21">
        <v>100</v>
      </c>
      <c r="I95" s="21">
        <v>663.61</v>
      </c>
      <c r="J95" s="21">
        <v>100</v>
      </c>
    </row>
    <row r="96" spans="1:10" s="9" customFormat="1" ht="12.75" x14ac:dyDescent="0.2">
      <c r="A96" s="22" t="s">
        <v>32</v>
      </c>
      <c r="B96" s="15">
        <v>796.32</v>
      </c>
      <c r="C96" s="13">
        <v>1327.22</v>
      </c>
      <c r="D96" s="15">
        <v>166.67</v>
      </c>
      <c r="E96" s="15">
        <v>663.61</v>
      </c>
      <c r="F96" s="15">
        <v>50</v>
      </c>
      <c r="G96" s="14">
        <v>663.61</v>
      </c>
      <c r="H96" s="15">
        <v>100</v>
      </c>
      <c r="I96" s="15">
        <v>663.61</v>
      </c>
      <c r="J96" s="15">
        <v>100</v>
      </c>
    </row>
    <row r="97" spans="1:10" s="9" customFormat="1" ht="12.75" x14ac:dyDescent="0.2">
      <c r="A97" s="23" t="s">
        <v>14</v>
      </c>
      <c r="B97" s="15">
        <v>796.32</v>
      </c>
      <c r="C97" s="13">
        <v>1327.22</v>
      </c>
      <c r="D97" s="15">
        <v>166.67</v>
      </c>
      <c r="E97" s="15">
        <v>663.61</v>
      </c>
      <c r="F97" s="15">
        <v>50</v>
      </c>
      <c r="G97" s="14">
        <v>663.61</v>
      </c>
      <c r="H97" s="15">
        <v>100</v>
      </c>
      <c r="I97" s="15">
        <v>663.61</v>
      </c>
      <c r="J97" s="15">
        <v>100</v>
      </c>
    </row>
    <row r="98" spans="1:10" s="9" customFormat="1" ht="12.75" x14ac:dyDescent="0.2">
      <c r="A98" s="24" t="s">
        <v>15</v>
      </c>
      <c r="B98" s="15">
        <v>796.32</v>
      </c>
      <c r="C98" s="13">
        <v>1327.22</v>
      </c>
      <c r="D98" s="15">
        <v>166.67</v>
      </c>
      <c r="E98" s="15">
        <v>663.61</v>
      </c>
      <c r="F98" s="15">
        <v>50</v>
      </c>
      <c r="G98" s="14">
        <v>663.61</v>
      </c>
      <c r="H98" s="15">
        <v>100</v>
      </c>
      <c r="I98" s="15">
        <v>663.61</v>
      </c>
      <c r="J98" s="15">
        <v>100</v>
      </c>
    </row>
    <row r="99" spans="1:10" s="9" customFormat="1" ht="25.5" x14ac:dyDescent="0.2">
      <c r="A99" s="11" t="s">
        <v>43</v>
      </c>
      <c r="B99" s="11"/>
      <c r="C99" s="13">
        <v>17280.78</v>
      </c>
      <c r="D99" s="11"/>
      <c r="E99" s="13">
        <v>6580.61</v>
      </c>
      <c r="F99" s="15">
        <v>38.08</v>
      </c>
      <c r="G99" s="12">
        <v>6580.61</v>
      </c>
      <c r="H99" s="15">
        <v>100</v>
      </c>
      <c r="I99" s="13">
        <v>6580.61</v>
      </c>
      <c r="J99" s="15">
        <v>100</v>
      </c>
    </row>
    <row r="100" spans="1:10" s="16" customFormat="1" ht="12.75" x14ac:dyDescent="0.2">
      <c r="A100" s="17" t="s">
        <v>44</v>
      </c>
      <c r="B100" s="26"/>
      <c r="C100" s="19">
        <v>17280.78</v>
      </c>
      <c r="D100" s="26"/>
      <c r="E100" s="19">
        <v>6580.61</v>
      </c>
      <c r="F100" s="21">
        <v>38.08</v>
      </c>
      <c r="G100" s="18">
        <v>6580.61</v>
      </c>
      <c r="H100" s="21">
        <v>100</v>
      </c>
      <c r="I100" s="19">
        <v>6580.61</v>
      </c>
      <c r="J100" s="21">
        <v>100</v>
      </c>
    </row>
    <row r="101" spans="1:10" s="9" customFormat="1" ht="12.75" x14ac:dyDescent="0.2">
      <c r="A101" s="22" t="s">
        <v>13</v>
      </c>
      <c r="B101" s="11"/>
      <c r="C101" s="13">
        <v>3368.7</v>
      </c>
      <c r="D101" s="11"/>
      <c r="E101" s="13">
        <v>4589.7700000000004</v>
      </c>
      <c r="F101" s="15">
        <v>136.25</v>
      </c>
      <c r="G101" s="12">
        <v>4589.7700000000004</v>
      </c>
      <c r="H101" s="15">
        <v>100</v>
      </c>
      <c r="I101" s="13">
        <v>4589.7700000000004</v>
      </c>
      <c r="J101" s="15">
        <v>100</v>
      </c>
    </row>
    <row r="102" spans="1:10" s="9" customFormat="1" ht="12.75" x14ac:dyDescent="0.2">
      <c r="A102" s="23" t="s">
        <v>28</v>
      </c>
      <c r="B102" s="11"/>
      <c r="C102" s="13">
        <v>3368.7</v>
      </c>
      <c r="D102" s="11"/>
      <c r="E102" s="13">
        <v>4589.7700000000004</v>
      </c>
      <c r="F102" s="15">
        <v>136.25</v>
      </c>
      <c r="G102" s="12">
        <v>4589.7700000000004</v>
      </c>
      <c r="H102" s="15">
        <v>100</v>
      </c>
      <c r="I102" s="13">
        <v>4589.7700000000004</v>
      </c>
      <c r="J102" s="15">
        <v>100</v>
      </c>
    </row>
    <row r="103" spans="1:10" s="9" customFormat="1" ht="25.5" x14ac:dyDescent="0.2">
      <c r="A103" s="24" t="s">
        <v>29</v>
      </c>
      <c r="B103" s="11"/>
      <c r="C103" s="13">
        <v>3368.7</v>
      </c>
      <c r="D103" s="11"/>
      <c r="E103" s="13">
        <v>4589.7700000000004</v>
      </c>
      <c r="F103" s="15">
        <v>136.25</v>
      </c>
      <c r="G103" s="12">
        <v>4589.7700000000004</v>
      </c>
      <c r="H103" s="15">
        <v>100</v>
      </c>
      <c r="I103" s="13">
        <v>4589.7700000000004</v>
      </c>
      <c r="J103" s="15">
        <v>100</v>
      </c>
    </row>
    <row r="104" spans="1:10" s="9" customFormat="1" ht="25.5" x14ac:dyDescent="0.2">
      <c r="A104" s="22" t="s">
        <v>19</v>
      </c>
      <c r="B104" s="11"/>
      <c r="C104" s="13">
        <v>9588.58</v>
      </c>
      <c r="D104" s="11"/>
      <c r="E104" s="11"/>
      <c r="F104" s="11"/>
      <c r="G104" s="10"/>
      <c r="H104" s="11"/>
      <c r="I104" s="11"/>
      <c r="J104" s="11"/>
    </row>
    <row r="105" spans="1:10" s="9" customFormat="1" ht="12.75" x14ac:dyDescent="0.2">
      <c r="A105" s="23" t="s">
        <v>28</v>
      </c>
      <c r="B105" s="11"/>
      <c r="C105" s="13">
        <v>9588.58</v>
      </c>
      <c r="D105" s="11"/>
      <c r="E105" s="11"/>
      <c r="F105" s="11"/>
      <c r="G105" s="10"/>
      <c r="H105" s="11"/>
      <c r="I105" s="11"/>
      <c r="J105" s="11"/>
    </row>
    <row r="106" spans="1:10" s="9" customFormat="1" ht="25.5" x14ac:dyDescent="0.2">
      <c r="A106" s="24" t="s">
        <v>29</v>
      </c>
      <c r="B106" s="11"/>
      <c r="C106" s="13">
        <v>9588.58</v>
      </c>
      <c r="D106" s="11"/>
      <c r="E106" s="11"/>
      <c r="F106" s="11"/>
      <c r="G106" s="10"/>
      <c r="H106" s="11"/>
      <c r="I106" s="11"/>
      <c r="J106" s="11"/>
    </row>
    <row r="107" spans="1:10" s="9" customFormat="1" ht="25.5" x14ac:dyDescent="0.2">
      <c r="A107" s="22" t="s">
        <v>45</v>
      </c>
      <c r="B107" s="11"/>
      <c r="C107" s="15">
        <v>18.53</v>
      </c>
      <c r="D107" s="11"/>
      <c r="E107" s="11"/>
      <c r="F107" s="11"/>
      <c r="G107" s="10"/>
      <c r="H107" s="11"/>
      <c r="I107" s="11"/>
      <c r="J107" s="11"/>
    </row>
    <row r="108" spans="1:10" s="9" customFormat="1" ht="12.75" x14ac:dyDescent="0.2">
      <c r="A108" s="23" t="s">
        <v>28</v>
      </c>
      <c r="B108" s="11"/>
      <c r="C108" s="15">
        <v>18.53</v>
      </c>
      <c r="D108" s="11"/>
      <c r="E108" s="11"/>
      <c r="F108" s="11"/>
      <c r="G108" s="10"/>
      <c r="H108" s="11"/>
      <c r="I108" s="11"/>
      <c r="J108" s="11"/>
    </row>
    <row r="109" spans="1:10" s="9" customFormat="1" ht="25.5" x14ac:dyDescent="0.2">
      <c r="A109" s="24" t="s">
        <v>29</v>
      </c>
      <c r="B109" s="11"/>
      <c r="C109" s="15">
        <v>18.53</v>
      </c>
      <c r="D109" s="11"/>
      <c r="E109" s="11"/>
      <c r="F109" s="11"/>
      <c r="G109" s="10"/>
      <c r="H109" s="11"/>
      <c r="I109" s="11"/>
      <c r="J109" s="11"/>
    </row>
    <row r="110" spans="1:10" s="9" customFormat="1" ht="12.75" x14ac:dyDescent="0.2">
      <c r="A110" s="22" t="s">
        <v>22</v>
      </c>
      <c r="B110" s="11"/>
      <c r="C110" s="15">
        <v>663.7</v>
      </c>
      <c r="D110" s="11"/>
      <c r="E110" s="15">
        <v>663.61</v>
      </c>
      <c r="F110" s="15">
        <v>99.99</v>
      </c>
      <c r="G110" s="14">
        <v>663.61</v>
      </c>
      <c r="H110" s="15">
        <v>100</v>
      </c>
      <c r="I110" s="15">
        <v>663.61</v>
      </c>
      <c r="J110" s="15">
        <v>100</v>
      </c>
    </row>
    <row r="111" spans="1:10" s="9" customFormat="1" ht="12.75" x14ac:dyDescent="0.2">
      <c r="A111" s="23" t="s">
        <v>28</v>
      </c>
      <c r="B111" s="11"/>
      <c r="C111" s="15">
        <v>663.7</v>
      </c>
      <c r="D111" s="11"/>
      <c r="E111" s="15">
        <v>663.61</v>
      </c>
      <c r="F111" s="15">
        <v>99.99</v>
      </c>
      <c r="G111" s="14">
        <v>663.61</v>
      </c>
      <c r="H111" s="15">
        <v>100</v>
      </c>
      <c r="I111" s="15">
        <v>663.61</v>
      </c>
      <c r="J111" s="15">
        <v>100</v>
      </c>
    </row>
    <row r="112" spans="1:10" s="9" customFormat="1" ht="25.5" x14ac:dyDescent="0.2">
      <c r="A112" s="24" t="s">
        <v>29</v>
      </c>
      <c r="B112" s="11"/>
      <c r="C112" s="15">
        <v>663.7</v>
      </c>
      <c r="D112" s="11"/>
      <c r="E112" s="15">
        <v>663.61</v>
      </c>
      <c r="F112" s="15">
        <v>99.99</v>
      </c>
      <c r="G112" s="14">
        <v>663.61</v>
      </c>
      <c r="H112" s="15">
        <v>100</v>
      </c>
      <c r="I112" s="15">
        <v>663.61</v>
      </c>
      <c r="J112" s="15">
        <v>100</v>
      </c>
    </row>
    <row r="113" spans="1:10" s="9" customFormat="1" ht="25.5" x14ac:dyDescent="0.2">
      <c r="A113" s="22" t="s">
        <v>24</v>
      </c>
      <c r="B113" s="11"/>
      <c r="C113" s="15">
        <v>3.27</v>
      </c>
      <c r="D113" s="11"/>
      <c r="E113" s="11"/>
      <c r="F113" s="11"/>
      <c r="G113" s="10"/>
      <c r="H113" s="11"/>
      <c r="I113" s="11"/>
      <c r="J113" s="11"/>
    </row>
    <row r="114" spans="1:10" s="9" customFormat="1" ht="12.75" x14ac:dyDescent="0.2">
      <c r="A114" s="23" t="s">
        <v>28</v>
      </c>
      <c r="B114" s="11"/>
      <c r="C114" s="15">
        <v>3.27</v>
      </c>
      <c r="D114" s="11"/>
      <c r="E114" s="11"/>
      <c r="F114" s="11"/>
      <c r="G114" s="10"/>
      <c r="H114" s="11"/>
      <c r="I114" s="11"/>
      <c r="J114" s="11"/>
    </row>
    <row r="115" spans="1:10" s="9" customFormat="1" ht="25.5" x14ac:dyDescent="0.2">
      <c r="A115" s="24" t="s">
        <v>29</v>
      </c>
      <c r="B115" s="11"/>
      <c r="C115" s="15">
        <v>3.27</v>
      </c>
      <c r="D115" s="11"/>
      <c r="E115" s="11"/>
      <c r="F115" s="11"/>
      <c r="G115" s="10"/>
      <c r="H115" s="11"/>
      <c r="I115" s="11"/>
      <c r="J115" s="11"/>
    </row>
    <row r="116" spans="1:10" s="9" customFormat="1" ht="12.75" x14ac:dyDescent="0.2">
      <c r="A116" s="22" t="s">
        <v>25</v>
      </c>
      <c r="B116" s="11"/>
      <c r="C116" s="15">
        <v>929.09</v>
      </c>
      <c r="D116" s="11"/>
      <c r="E116" s="13">
        <v>1327.23</v>
      </c>
      <c r="F116" s="15">
        <v>142.85</v>
      </c>
      <c r="G116" s="12">
        <v>1327.23</v>
      </c>
      <c r="H116" s="15">
        <v>100</v>
      </c>
      <c r="I116" s="13">
        <v>1327.23</v>
      </c>
      <c r="J116" s="15">
        <v>100</v>
      </c>
    </row>
    <row r="117" spans="1:10" s="9" customFormat="1" ht="12.75" x14ac:dyDescent="0.2">
      <c r="A117" s="23" t="s">
        <v>28</v>
      </c>
      <c r="B117" s="11"/>
      <c r="C117" s="15">
        <v>929.09</v>
      </c>
      <c r="D117" s="11"/>
      <c r="E117" s="13">
        <v>1327.23</v>
      </c>
      <c r="F117" s="15">
        <v>142.85</v>
      </c>
      <c r="G117" s="12">
        <v>1327.23</v>
      </c>
      <c r="H117" s="15">
        <v>100</v>
      </c>
      <c r="I117" s="13">
        <v>1327.23</v>
      </c>
      <c r="J117" s="15">
        <v>100</v>
      </c>
    </row>
    <row r="118" spans="1:10" s="9" customFormat="1" ht="25.5" x14ac:dyDescent="0.2">
      <c r="A118" s="24" t="s">
        <v>29</v>
      </c>
      <c r="B118" s="11"/>
      <c r="C118" s="15">
        <v>929.09</v>
      </c>
      <c r="D118" s="11"/>
      <c r="E118" s="13">
        <v>1327.23</v>
      </c>
      <c r="F118" s="15">
        <v>142.85</v>
      </c>
      <c r="G118" s="12">
        <v>1327.23</v>
      </c>
      <c r="H118" s="15">
        <v>100</v>
      </c>
      <c r="I118" s="13">
        <v>1327.23</v>
      </c>
      <c r="J118" s="15">
        <v>100</v>
      </c>
    </row>
    <row r="119" spans="1:10" s="9" customFormat="1" ht="25.5" x14ac:dyDescent="0.2">
      <c r="A119" s="22" t="s">
        <v>46</v>
      </c>
      <c r="B119" s="11"/>
      <c r="C119" s="13">
        <v>2708.91</v>
      </c>
      <c r="D119" s="11"/>
      <c r="E119" s="11"/>
      <c r="F119" s="11"/>
      <c r="G119" s="10"/>
      <c r="H119" s="11"/>
      <c r="I119" s="11"/>
      <c r="J119" s="11"/>
    </row>
    <row r="120" spans="1:10" s="9" customFormat="1" ht="12.75" x14ac:dyDescent="0.2">
      <c r="A120" s="23" t="s">
        <v>28</v>
      </c>
      <c r="B120" s="11"/>
      <c r="C120" s="13">
        <v>2708.91</v>
      </c>
      <c r="D120" s="11"/>
      <c r="E120" s="11"/>
      <c r="F120" s="11"/>
      <c r="G120" s="10"/>
      <c r="H120" s="11"/>
      <c r="I120" s="11"/>
      <c r="J120" s="11"/>
    </row>
    <row r="121" spans="1:10" s="9" customFormat="1" ht="25.5" x14ac:dyDescent="0.2">
      <c r="A121" s="24" t="s">
        <v>29</v>
      </c>
      <c r="B121" s="11"/>
      <c r="C121" s="13">
        <v>2708.91</v>
      </c>
      <c r="D121" s="11"/>
      <c r="E121" s="11"/>
      <c r="F121" s="11"/>
      <c r="G121" s="10"/>
      <c r="H121" s="11"/>
      <c r="I121" s="11"/>
      <c r="J121" s="11"/>
    </row>
  </sheetData>
  <pageMargins left="0.75" right="0.75" top="1" bottom="1" header="0.5" footer="0.5"/>
  <pageSetup paperSize="9" scale="4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C__winGPS_TMP_PMAJA_00000000256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II. POSEBNI DIO KONSOLIDIRANOG PRORAČUNA - PROJEKCIJE</dc:title>
  <dc:creator>Admin</dc:creator>
  <cp:lastModifiedBy>Admin</cp:lastModifiedBy>
  <cp:lastPrinted>2022-10-20T11:26:07Z</cp:lastPrinted>
  <dcterms:created xsi:type="dcterms:W3CDTF">2022-10-18T10:26:39Z</dcterms:created>
  <dcterms:modified xsi:type="dcterms:W3CDTF">2022-10-20T11:26:51Z</dcterms:modified>
</cp:coreProperties>
</file>