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lan 2023. - 2025\"/>
    </mc:Choice>
  </mc:AlternateContent>
  <bookViews>
    <workbookView xWindow="0" yWindow="0" windowWidth="28800" windowHeight="12345"/>
  </bookViews>
  <sheets>
    <sheet name="C__winGPS_TMP_PMAJA_00000000256" sheetId="1" r:id="rId1"/>
  </sheets>
  <definedNames>
    <definedName name="_xlnm.Print_Area" localSheetId="0">C__winGPS_TMP_PMAJA_00000000256!$A$1:$J$54</definedName>
  </definedNames>
  <calcPr calcId="162913"/>
</workbook>
</file>

<file path=xl/calcChain.xml><?xml version="1.0" encoding="utf-8"?>
<calcChain xmlns="http://schemas.openxmlformats.org/spreadsheetml/2006/main">
  <c r="H54" i="1" l="1"/>
  <c r="H17" i="1"/>
  <c r="H18" i="1"/>
  <c r="H23" i="1"/>
  <c r="H28" i="1"/>
  <c r="H3" i="1"/>
  <c r="H13" i="1"/>
  <c r="H15" i="1"/>
  <c r="F17" i="1"/>
  <c r="F54" i="1"/>
  <c r="E54" i="1"/>
  <c r="F18" i="1"/>
  <c r="E18" i="1"/>
  <c r="F23" i="1"/>
  <c r="E23" i="1"/>
  <c r="F28" i="1"/>
  <c r="F3" i="1"/>
  <c r="E17" i="1"/>
  <c r="E3" i="1"/>
  <c r="F13" i="1"/>
  <c r="E13" i="1"/>
  <c r="F15" i="1"/>
  <c r="B18" i="1"/>
  <c r="D54" i="1"/>
  <c r="B54" i="1"/>
  <c r="D18" i="1"/>
  <c r="D23" i="1"/>
  <c r="B23" i="1"/>
  <c r="D28" i="1"/>
  <c r="B13" i="1"/>
  <c r="B17" i="1" l="1"/>
  <c r="D17" i="1" s="1"/>
  <c r="D14" i="1"/>
  <c r="D15" i="1"/>
  <c r="D16" i="1"/>
  <c r="D13" i="1"/>
  <c r="B3" i="1" l="1"/>
  <c r="D3" i="1" s="1"/>
</calcChain>
</file>

<file path=xl/sharedStrings.xml><?xml version="1.0" encoding="utf-8"?>
<sst xmlns="http://schemas.openxmlformats.org/spreadsheetml/2006/main" count="63" uniqueCount="40">
  <si>
    <t>Oznaka</t>
  </si>
  <si>
    <t>Ostvarenje 2021.</t>
  </si>
  <si>
    <t>Plan 2022.</t>
  </si>
  <si>
    <t>Indeks</t>
  </si>
  <si>
    <t>Plan 2023.</t>
  </si>
  <si>
    <t>2023 / 2022</t>
  </si>
  <si>
    <t>Projekcija 2024.</t>
  </si>
  <si>
    <t>2024 / 2023</t>
  </si>
  <si>
    <t>Projekcija 2025.</t>
  </si>
  <si>
    <t>2025 / 2024</t>
  </si>
  <si>
    <t>A. RAČUN PRIHODA I RASHODA</t>
  </si>
  <si>
    <t>6 Prihodi poslovanja</t>
  </si>
  <si>
    <t>63 Pomoći iz inozemstva i od subjekata unutar općeg proračuna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</si>
  <si>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</si>
  <si>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</si>
  <si>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</si>
  <si>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</si>
  <si>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43 Prihodi za posebne namjene - proračunski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</si>
  <si>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</si>
  <si>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</si>
  <si>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</si>
  <si>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</si>
  <si>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</si>
  <si>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Izvor: 51 Pomoći</t>
  </si>
  <si>
    <t>SVEUKUPNO PRIHODI</t>
  </si>
  <si>
    <t>3 Rashodi poslovanja</t>
  </si>
  <si>
    <t>31 Rashodi za zaposlene</t>
  </si>
  <si>
    <t>32 Materijalni rashodi</t>
  </si>
  <si>
    <t>Izvor: 38 Prenesena sredstva - vlastiti prihodi proračunskih korisnika</t>
  </si>
  <si>
    <t>Izvor: 58 Prenesena sredstva - pomoći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</si>
  <si>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</si>
  <si>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</si>
  <si>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</si>
  <si>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</si>
  <si>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Izvor: 48 Prenesena sredstva - namjenski prihodi</t>
  </si>
  <si>
    <t>Izvor: 68 Prenesena sredstva - donacije</t>
  </si>
  <si>
    <t>45 Rashodi za dodatna ulaganja na nefinancijskoj imovini</t>
  </si>
  <si>
    <t>SVEUKUPNO RASHODI</t>
  </si>
  <si>
    <t>38 Ostali rashodi</t>
  </si>
  <si>
    <t>Izvor:32 Vlastiti prihodi - proračunski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</si>
</sst>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19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right" wrapText="1" indent="1"/>
    </xf>
    <xf numFmtId="4" fontId="22" fillId="33" borderId="11" xfId="0" applyNumberFormat="1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left" wrapText="1" indent="2"/>
    </xf>
    <xf numFmtId="0" fontId="21" fillId="33" borderId="11" xfId="0" applyFont="1" applyFill="1" applyBorder="1" applyAlignment="1">
      <alignment horizontal="left" wrapText="1" indent="3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2" fontId="22" fillId="33" borderId="11" xfId="0" applyNumberFormat="1" applyFont="1" applyFill="1" applyBorder="1" applyAlignment="1">
      <alignment horizontal="right" wrapText="1" indent="1"/>
    </xf>
    <xf numFmtId="164" fontId="21" fillId="33" borderId="11" xfId="0" applyNumberFormat="1" applyFont="1" applyFill="1" applyBorder="1" applyAlignment="1">
      <alignment horizontal="right" wrapText="1" indent="1"/>
    </xf>
    <xf numFmtId="16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left" wrapText="1" indent="3"/>
    </xf>
    <xf numFmtId="164" fontId="21" fillId="33" borderId="11" xfId="0" applyNumberFormat="1" applyFont="1" applyFill="1" applyBorder="1" applyAlignment="1">
      <alignment horizontal="left" wrapText="1" indent="1"/>
    </xf>
    <xf numFmtId="0" fontId="21" fillId="33" borderId="11" xfId="0" applyFont="1" applyFill="1" applyBorder="1" applyAlignment="1">
      <alignment horizontal="left" wrapText="1" indent="2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topLeftCell="A22" zoomScaleNormal="100" zoomScaleSheetLayoutView="90" workbookViewId="0">
      <selection activeCell="C44" sqref="C44"/>
    </sheetView>
  </sheetViews>
  <sheetFormatPr defaultRowHeight="11.25" x14ac:dyDescent="0.15"/>
  <cols>
    <col min="1" max="1" width="50.42578125" style="1" customWidth="1"/>
    <col min="2" max="2" width="30.7109375" style="1" customWidth="1"/>
    <col min="3" max="3" width="20.42578125" style="1" customWidth="1"/>
    <col min="4" max="4" width="15" style="1" customWidth="1"/>
    <col min="5" max="5" width="20.42578125" style="1" customWidth="1"/>
    <col min="6" max="6" width="23" style="1" customWidth="1"/>
    <col min="7" max="7" width="28.7109375" style="1" customWidth="1"/>
    <col min="8" max="8" width="23" style="1" customWidth="1"/>
    <col min="9" max="9" width="28.7109375" style="1" customWidth="1"/>
    <col min="10" max="10" width="24" style="1" customWidth="1"/>
    <col min="11" max="16384" width="9.140625" style="1"/>
  </cols>
  <sheetData>
    <row r="1" spans="1:10" s="2" customFormat="1" ht="13.5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ht="12.75" x14ac:dyDescent="0.2">
      <c r="A2" s="6" t="s">
        <v>10</v>
      </c>
      <c r="B2" s="6"/>
      <c r="C2" s="6"/>
      <c r="D2" s="6"/>
      <c r="E2" s="6"/>
      <c r="F2" s="6"/>
      <c r="G2" s="5"/>
      <c r="H2" s="6"/>
      <c r="I2" s="6"/>
      <c r="J2" s="6"/>
    </row>
    <row r="3" spans="1:10" s="4" customFormat="1" ht="12.75" x14ac:dyDescent="0.2">
      <c r="A3" s="6" t="s">
        <v>11</v>
      </c>
      <c r="B3" s="8">
        <f>B17</f>
        <v>1022930.79</v>
      </c>
      <c r="C3" s="8">
        <v>1244848.93</v>
      </c>
      <c r="D3" s="16">
        <f>C3/B3*100</f>
        <v>121.69434551872271</v>
      </c>
      <c r="E3" s="8">
        <f>E4+E6+E8+E10+E13</f>
        <v>1211663.9099999999</v>
      </c>
      <c r="F3" s="18">
        <f>E3/C3*100</f>
        <v>97.33421307595934</v>
      </c>
      <c r="G3" s="7">
        <v>994715</v>
      </c>
      <c r="H3" s="18">
        <f>G3/E3*100</f>
        <v>82.094959814392766</v>
      </c>
      <c r="I3" s="8">
        <v>994715</v>
      </c>
      <c r="J3" s="10">
        <v>100</v>
      </c>
    </row>
    <row r="4" spans="1:10" s="4" customFormat="1" ht="25.5" x14ac:dyDescent="0.2">
      <c r="A4" s="11" t="s">
        <v>12</v>
      </c>
      <c r="B4" s="8">
        <v>899824.41</v>
      </c>
      <c r="C4" s="8">
        <v>1118434.07</v>
      </c>
      <c r="D4" s="10">
        <v>124.29</v>
      </c>
      <c r="E4" s="8">
        <v>1073069.74</v>
      </c>
      <c r="F4" s="10">
        <v>95.94</v>
      </c>
      <c r="G4" s="7">
        <v>868068.01</v>
      </c>
      <c r="H4" s="18">
        <v>80.900000000000006</v>
      </c>
      <c r="I4" s="8">
        <v>868068.01</v>
      </c>
      <c r="J4" s="10">
        <v>100</v>
      </c>
    </row>
    <row r="5" spans="1:10" s="4" customFormat="1" ht="12.75" x14ac:dyDescent="0.2">
      <c r="A5" s="12" t="s">
        <v>13</v>
      </c>
      <c r="B5" s="13">
        <v>899824.41</v>
      </c>
      <c r="C5" s="13">
        <v>1118434.07</v>
      </c>
      <c r="D5" s="14">
        <v>124.29</v>
      </c>
      <c r="E5" s="13">
        <v>1073069.74</v>
      </c>
      <c r="F5" s="14">
        <v>95.94</v>
      </c>
      <c r="G5" s="7">
        <v>868068.01</v>
      </c>
      <c r="H5" s="17">
        <v>80.900000000000006</v>
      </c>
      <c r="I5" s="13">
        <v>868068.01</v>
      </c>
      <c r="J5" s="14">
        <v>100</v>
      </c>
    </row>
    <row r="6" spans="1:10" s="4" customFormat="1" ht="12.75" x14ac:dyDescent="0.2">
      <c r="A6" s="11" t="s">
        <v>14</v>
      </c>
      <c r="B6" s="10">
        <v>4.16</v>
      </c>
      <c r="C6" s="10">
        <v>9.33</v>
      </c>
      <c r="D6" s="10">
        <v>224.28</v>
      </c>
      <c r="E6" s="10">
        <v>7.96</v>
      </c>
      <c r="F6" s="10">
        <v>85.32</v>
      </c>
      <c r="G6" s="9">
        <v>7.96</v>
      </c>
      <c r="H6" s="18">
        <v>100</v>
      </c>
      <c r="I6" s="10">
        <v>7.96</v>
      </c>
      <c r="J6" s="10">
        <v>100</v>
      </c>
    </row>
    <row r="7" spans="1:10" s="4" customFormat="1" ht="12.75" x14ac:dyDescent="0.2">
      <c r="A7" s="12" t="s">
        <v>15</v>
      </c>
      <c r="B7" s="14">
        <v>4.16</v>
      </c>
      <c r="C7" s="14">
        <v>9.33</v>
      </c>
      <c r="D7" s="14">
        <v>224.28</v>
      </c>
      <c r="E7" s="14">
        <v>7.96</v>
      </c>
      <c r="F7" s="14">
        <v>85.32</v>
      </c>
      <c r="G7" s="9">
        <v>7.96</v>
      </c>
      <c r="H7" s="17">
        <v>100</v>
      </c>
      <c r="I7" s="14">
        <v>7.96</v>
      </c>
      <c r="J7" s="14">
        <v>100</v>
      </c>
    </row>
    <row r="8" spans="1:10" s="4" customFormat="1" ht="25.5" x14ac:dyDescent="0.2">
      <c r="A8" s="11" t="s">
        <v>16</v>
      </c>
      <c r="B8" s="10">
        <v>252.17</v>
      </c>
      <c r="C8" s="8">
        <v>1400.19</v>
      </c>
      <c r="D8" s="10">
        <v>555.26</v>
      </c>
      <c r="E8" s="8">
        <v>1626.92</v>
      </c>
      <c r="F8" s="10">
        <v>116.19</v>
      </c>
      <c r="G8" s="7">
        <v>1626.92</v>
      </c>
      <c r="H8" s="18">
        <v>100</v>
      </c>
      <c r="I8" s="8">
        <v>1626.92</v>
      </c>
      <c r="J8" s="10">
        <v>100</v>
      </c>
    </row>
    <row r="9" spans="1:10" s="4" customFormat="1" ht="25.5" x14ac:dyDescent="0.2">
      <c r="A9" s="12" t="s">
        <v>17</v>
      </c>
      <c r="B9" s="14">
        <v>252.17</v>
      </c>
      <c r="C9" s="13">
        <v>1400.19</v>
      </c>
      <c r="D9" s="14">
        <v>555.26</v>
      </c>
      <c r="E9" s="13">
        <v>1626.92</v>
      </c>
      <c r="F9" s="14">
        <v>116.19</v>
      </c>
      <c r="G9" s="7">
        <v>1626.92</v>
      </c>
      <c r="H9" s="17">
        <v>100</v>
      </c>
      <c r="I9" s="13">
        <v>1626.92</v>
      </c>
      <c r="J9" s="14">
        <v>100</v>
      </c>
    </row>
    <row r="10" spans="1:10" s="4" customFormat="1" ht="38.25" x14ac:dyDescent="0.2">
      <c r="A10" s="11" t="s">
        <v>18</v>
      </c>
      <c r="B10" s="8">
        <v>16008.23</v>
      </c>
      <c r="C10" s="8">
        <v>21302.04</v>
      </c>
      <c r="D10" s="10">
        <v>133.07</v>
      </c>
      <c r="E10" s="8">
        <v>21302.01</v>
      </c>
      <c r="F10" s="10">
        <v>100</v>
      </c>
      <c r="G10" s="7">
        <v>21302.01</v>
      </c>
      <c r="H10" s="18">
        <v>100</v>
      </c>
      <c r="I10" s="8">
        <v>21302.01</v>
      </c>
      <c r="J10" s="10">
        <v>100</v>
      </c>
    </row>
    <row r="11" spans="1:10" s="4" customFormat="1" ht="12.75" x14ac:dyDescent="0.2">
      <c r="A11" s="12" t="s">
        <v>15</v>
      </c>
      <c r="B11" s="13">
        <v>14813.72</v>
      </c>
      <c r="C11" s="13">
        <v>19974.79</v>
      </c>
      <c r="D11" s="14">
        <v>134.84</v>
      </c>
      <c r="E11" s="13">
        <v>19974.78</v>
      </c>
      <c r="F11" s="14">
        <v>100</v>
      </c>
      <c r="G11" s="7">
        <v>19974.78</v>
      </c>
      <c r="H11" s="17">
        <v>100</v>
      </c>
      <c r="I11" s="13">
        <v>19974.78</v>
      </c>
      <c r="J11" s="14">
        <v>100</v>
      </c>
    </row>
    <row r="12" spans="1:10" s="4" customFormat="1" ht="12.75" x14ac:dyDescent="0.2">
      <c r="A12" s="12" t="s">
        <v>19</v>
      </c>
      <c r="B12" s="13">
        <v>1194.51</v>
      </c>
      <c r="C12" s="13">
        <v>1327.25</v>
      </c>
      <c r="D12" s="14">
        <v>111.11</v>
      </c>
      <c r="E12" s="13">
        <v>1327.23</v>
      </c>
      <c r="F12" s="14">
        <v>100</v>
      </c>
      <c r="G12" s="7">
        <v>1327.23</v>
      </c>
      <c r="H12" s="17">
        <v>100</v>
      </c>
      <c r="I12" s="13">
        <v>1327.23</v>
      </c>
      <c r="J12" s="14">
        <v>100</v>
      </c>
    </row>
    <row r="13" spans="1:10" s="4" customFormat="1" ht="25.5" x14ac:dyDescent="0.2">
      <c r="A13" s="11" t="s">
        <v>20</v>
      </c>
      <c r="B13" s="8">
        <f>SUM(B14:B16)</f>
        <v>106841.81999999999</v>
      </c>
      <c r="C13" s="8">
        <v>103703.3</v>
      </c>
      <c r="D13" s="16">
        <f>C13/B13*100</f>
        <v>97.062461122433149</v>
      </c>
      <c r="E13" s="8">
        <f>SUM(E14:E16)</f>
        <v>115657.28</v>
      </c>
      <c r="F13" s="18">
        <f>E13/C13*100</f>
        <v>111.52709701619909</v>
      </c>
      <c r="G13" s="7">
        <v>103710.1</v>
      </c>
      <c r="H13" s="18">
        <f>G13/E13*100</f>
        <v>89.67018764404628</v>
      </c>
      <c r="I13" s="8">
        <v>103710.1</v>
      </c>
      <c r="J13" s="10">
        <v>100</v>
      </c>
    </row>
    <row r="14" spans="1:10" s="4" customFormat="1" ht="12.75" x14ac:dyDescent="0.2">
      <c r="A14" s="12" t="s">
        <v>21</v>
      </c>
      <c r="B14" s="13">
        <v>8126.61</v>
      </c>
      <c r="C14" s="13">
        <v>4533.1499999999996</v>
      </c>
      <c r="D14" s="16">
        <f t="shared" ref="D14:D17" si="0">C14/B14*100</f>
        <v>55.781562053550005</v>
      </c>
      <c r="E14" s="13">
        <v>6303.25</v>
      </c>
      <c r="F14" s="14">
        <v>139.05000000000001</v>
      </c>
      <c r="G14" s="7">
        <v>6303.25</v>
      </c>
      <c r="H14" s="17">
        <v>100</v>
      </c>
      <c r="I14" s="13">
        <v>6303.25</v>
      </c>
      <c r="J14" s="14">
        <v>100</v>
      </c>
    </row>
    <row r="15" spans="1:10" s="4" customFormat="1" ht="12.75" x14ac:dyDescent="0.2">
      <c r="A15" s="12" t="s">
        <v>22</v>
      </c>
      <c r="B15" s="13">
        <v>92283.56</v>
      </c>
      <c r="C15" s="13">
        <v>92905.97</v>
      </c>
      <c r="D15" s="16">
        <f t="shared" si="0"/>
        <v>100.67445382471159</v>
      </c>
      <c r="E15" s="13">
        <v>104853.15</v>
      </c>
      <c r="F15" s="17">
        <f>E15/C15*100</f>
        <v>112.85943196115385</v>
      </c>
      <c r="G15" s="7">
        <v>92905.97</v>
      </c>
      <c r="H15" s="17">
        <f>G15/E15*100</f>
        <v>88.605797727583777</v>
      </c>
      <c r="I15" s="13">
        <v>92905.97</v>
      </c>
      <c r="J15" s="14">
        <v>100</v>
      </c>
    </row>
    <row r="16" spans="1:10" s="4" customFormat="1" ht="12.75" x14ac:dyDescent="0.2">
      <c r="A16" s="12" t="s">
        <v>23</v>
      </c>
      <c r="B16" s="13">
        <v>6431.65</v>
      </c>
      <c r="C16" s="13">
        <v>6264.18</v>
      </c>
      <c r="D16" s="16">
        <f t="shared" si="0"/>
        <v>97.396158062083614</v>
      </c>
      <c r="E16" s="13">
        <v>4500.88</v>
      </c>
      <c r="F16" s="14">
        <v>71.849999999999994</v>
      </c>
      <c r="G16" s="7">
        <v>4500.88</v>
      </c>
      <c r="H16" s="14">
        <v>100</v>
      </c>
      <c r="I16" s="13">
        <v>4500.88</v>
      </c>
      <c r="J16" s="14">
        <v>100</v>
      </c>
    </row>
    <row r="17" spans="1:10" s="4" customFormat="1" ht="12.75" x14ac:dyDescent="0.2">
      <c r="A17" s="6" t="s">
        <v>24</v>
      </c>
      <c r="B17" s="8">
        <f>SUM(B13+B10+B8+B6+B4)</f>
        <v>1022930.79</v>
      </c>
      <c r="C17" s="8">
        <v>1244848.93</v>
      </c>
      <c r="D17" s="16">
        <f t="shared" si="0"/>
        <v>121.69434551872271</v>
      </c>
      <c r="E17" s="8">
        <f>E3</f>
        <v>1211663.9099999999</v>
      </c>
      <c r="F17" s="18">
        <f>E17/C17*100</f>
        <v>97.33421307595934</v>
      </c>
      <c r="G17" s="7">
        <v>994715</v>
      </c>
      <c r="H17" s="18">
        <f>G17/E17*100</f>
        <v>82.094959814392766</v>
      </c>
      <c r="I17" s="8">
        <v>994715</v>
      </c>
      <c r="J17" s="10">
        <v>100</v>
      </c>
    </row>
    <row r="18" spans="1:10" s="4" customFormat="1" ht="12.75" x14ac:dyDescent="0.2">
      <c r="A18" s="6" t="s">
        <v>25</v>
      </c>
      <c r="B18" s="8">
        <f>B19+B23+B33+B37+B40</f>
        <v>1006883.5100000001</v>
      </c>
      <c r="C18" s="8">
        <v>1157098.58</v>
      </c>
      <c r="D18" s="18">
        <f>C18/B18*100</f>
        <v>114.91881320014863</v>
      </c>
      <c r="E18" s="8">
        <f>E19+E23+E33+E37</f>
        <v>1160380.3</v>
      </c>
      <c r="F18" s="18">
        <f>E18/C18*100</f>
        <v>100.28361628444829</v>
      </c>
      <c r="G18" s="7">
        <v>988134.39</v>
      </c>
      <c r="H18" s="18">
        <f>G18/E18*100</f>
        <v>85.156081157186136</v>
      </c>
      <c r="I18" s="8">
        <v>988134.39</v>
      </c>
      <c r="J18" s="10">
        <v>100</v>
      </c>
    </row>
    <row r="19" spans="1:10" s="4" customFormat="1" ht="12.75" x14ac:dyDescent="0.2">
      <c r="A19" s="11" t="s">
        <v>26</v>
      </c>
      <c r="B19" s="8">
        <v>877098.22</v>
      </c>
      <c r="C19" s="8">
        <v>930555</v>
      </c>
      <c r="D19" s="10">
        <v>106.09</v>
      </c>
      <c r="E19" s="8">
        <v>927567.29</v>
      </c>
      <c r="F19" s="10">
        <v>99.68</v>
      </c>
      <c r="G19" s="7">
        <v>867437.2</v>
      </c>
      <c r="H19" s="18">
        <v>93.52</v>
      </c>
      <c r="I19" s="8">
        <v>867437.2</v>
      </c>
      <c r="J19" s="10">
        <v>100</v>
      </c>
    </row>
    <row r="20" spans="1:10" s="4" customFormat="1" ht="12.75" x14ac:dyDescent="0.2">
      <c r="A20" s="12" t="s">
        <v>21</v>
      </c>
      <c r="B20" s="13">
        <v>4411.0600000000004</v>
      </c>
      <c r="C20" s="14">
        <v>949.59</v>
      </c>
      <c r="D20" s="14">
        <v>21.53</v>
      </c>
      <c r="E20" s="13">
        <v>3383.35</v>
      </c>
      <c r="F20" s="14">
        <v>356.3</v>
      </c>
      <c r="G20" s="7">
        <v>3383.35</v>
      </c>
      <c r="H20" s="17">
        <v>100</v>
      </c>
      <c r="I20" s="13">
        <v>3383.35</v>
      </c>
      <c r="J20" s="14">
        <v>100</v>
      </c>
    </row>
    <row r="21" spans="1:10" s="4" customFormat="1" ht="12.75" x14ac:dyDescent="0.2">
      <c r="A21" s="12" t="s">
        <v>23</v>
      </c>
      <c r="B21" s="13">
        <v>5997.55</v>
      </c>
      <c r="C21" s="13">
        <v>5384.52</v>
      </c>
      <c r="D21" s="14">
        <v>89.78</v>
      </c>
      <c r="E21" s="13">
        <v>3046.68</v>
      </c>
      <c r="F21" s="14">
        <v>56.58</v>
      </c>
      <c r="G21" s="7">
        <v>3046.68</v>
      </c>
      <c r="H21" s="17">
        <v>100</v>
      </c>
      <c r="I21" s="13">
        <v>3046.68</v>
      </c>
      <c r="J21" s="14">
        <v>100</v>
      </c>
    </row>
    <row r="22" spans="1:10" s="4" customFormat="1" ht="12.75" x14ac:dyDescent="0.2">
      <c r="A22" s="12" t="s">
        <v>13</v>
      </c>
      <c r="B22" s="13">
        <v>866689.61</v>
      </c>
      <c r="C22" s="13">
        <v>924220.89</v>
      </c>
      <c r="D22" s="14">
        <v>106.64</v>
      </c>
      <c r="E22" s="13">
        <v>921137.26</v>
      </c>
      <c r="F22" s="14">
        <v>99.67</v>
      </c>
      <c r="G22" s="7">
        <v>861007.17</v>
      </c>
      <c r="H22" s="17">
        <v>93.47</v>
      </c>
      <c r="I22" s="13">
        <v>861007.17</v>
      </c>
      <c r="J22" s="14">
        <v>100</v>
      </c>
    </row>
    <row r="23" spans="1:10" s="4" customFormat="1" ht="12.75" x14ac:dyDescent="0.2">
      <c r="A23" s="11" t="s">
        <v>27</v>
      </c>
      <c r="B23" s="8">
        <f>SUM(B24:B32)</f>
        <v>127067.58000000002</v>
      </c>
      <c r="C23" s="8">
        <v>221207.48</v>
      </c>
      <c r="D23" s="18">
        <f>C23/B23*100</f>
        <v>174.08648216956678</v>
      </c>
      <c r="E23" s="8">
        <f>SUM(E24:E30)</f>
        <v>230729.27000000002</v>
      </c>
      <c r="F23" s="18">
        <f>E23/C23*100</f>
        <v>104.3044611330503</v>
      </c>
      <c r="G23" s="7">
        <v>118613.45</v>
      </c>
      <c r="H23" s="18">
        <f>G23/E23*100</f>
        <v>51.408063658329951</v>
      </c>
      <c r="I23" s="8">
        <v>118613.45</v>
      </c>
      <c r="J23" s="10">
        <v>100</v>
      </c>
    </row>
    <row r="24" spans="1:10" s="4" customFormat="1" ht="12.75" x14ac:dyDescent="0.2">
      <c r="A24" s="12" t="s">
        <v>21</v>
      </c>
      <c r="B24" s="13">
        <v>1061.77</v>
      </c>
      <c r="C24" s="13">
        <v>3583.56</v>
      </c>
      <c r="D24" s="14">
        <v>337.51</v>
      </c>
      <c r="E24" s="13">
        <v>2919.9</v>
      </c>
      <c r="F24" s="14">
        <v>81.48</v>
      </c>
      <c r="G24" s="7">
        <v>2919.9</v>
      </c>
      <c r="H24" s="17">
        <v>100</v>
      </c>
      <c r="I24" s="13">
        <v>2919.9</v>
      </c>
      <c r="J24" s="14">
        <v>100</v>
      </c>
    </row>
    <row r="25" spans="1:10" s="4" customFormat="1" ht="12.75" x14ac:dyDescent="0.2">
      <c r="A25" s="12" t="s">
        <v>15</v>
      </c>
      <c r="B25" s="13">
        <v>2038.57</v>
      </c>
      <c r="C25" s="13">
        <v>16602.330000000002</v>
      </c>
      <c r="D25" s="14">
        <v>814.41</v>
      </c>
      <c r="E25" s="13">
        <v>15246.98</v>
      </c>
      <c r="F25" s="14">
        <v>91.84</v>
      </c>
      <c r="G25" s="7">
        <v>15246.98</v>
      </c>
      <c r="H25" s="17">
        <v>100</v>
      </c>
      <c r="I25" s="13">
        <v>15246.98</v>
      </c>
      <c r="J25" s="14">
        <v>100</v>
      </c>
    </row>
    <row r="26" spans="1:10" s="4" customFormat="1" ht="25.5" x14ac:dyDescent="0.2">
      <c r="A26" s="12" t="s">
        <v>28</v>
      </c>
      <c r="B26" s="14">
        <v>377.83</v>
      </c>
      <c r="C26" s="13">
        <v>3981.72</v>
      </c>
      <c r="D26" s="13">
        <v>1053.8399999999999</v>
      </c>
      <c r="E26" s="15"/>
      <c r="F26" s="15"/>
      <c r="G26" s="5"/>
      <c r="H26" s="20"/>
      <c r="I26" s="15"/>
      <c r="J26" s="15"/>
    </row>
    <row r="27" spans="1:10" s="4" customFormat="1" ht="25.5" x14ac:dyDescent="0.2">
      <c r="A27" s="12" t="s">
        <v>17</v>
      </c>
      <c r="B27" s="14">
        <v>252.18</v>
      </c>
      <c r="C27" s="13">
        <v>1400.26</v>
      </c>
      <c r="D27" s="14">
        <v>555.26</v>
      </c>
      <c r="E27" s="13">
        <v>1626.92</v>
      </c>
      <c r="F27" s="14">
        <v>116.19</v>
      </c>
      <c r="G27" s="7">
        <v>1626.92</v>
      </c>
      <c r="H27" s="17">
        <v>100</v>
      </c>
      <c r="I27" s="13">
        <v>1626.92</v>
      </c>
      <c r="J27" s="14">
        <v>100</v>
      </c>
    </row>
    <row r="28" spans="1:10" s="4" customFormat="1" ht="12.75" x14ac:dyDescent="0.2">
      <c r="A28" s="12" t="s">
        <v>22</v>
      </c>
      <c r="B28" s="13">
        <v>91138.46</v>
      </c>
      <c r="C28" s="13">
        <v>92587.47</v>
      </c>
      <c r="D28" s="17">
        <f>C28/B28*100</f>
        <v>101.58989958794564</v>
      </c>
      <c r="E28" s="13">
        <v>104508.07</v>
      </c>
      <c r="F28" s="17">
        <f>E28/C28*100</f>
        <v>112.87496029430332</v>
      </c>
      <c r="G28" s="7">
        <v>92560.89</v>
      </c>
      <c r="H28" s="17">
        <f>G28/E28*100</f>
        <v>88.568174687371027</v>
      </c>
      <c r="I28" s="13">
        <v>92560.89</v>
      </c>
      <c r="J28" s="14">
        <v>100</v>
      </c>
    </row>
    <row r="29" spans="1:10" s="4" customFormat="1" ht="12.75" x14ac:dyDescent="0.2">
      <c r="A29" s="12" t="s">
        <v>23</v>
      </c>
      <c r="B29" s="14">
        <v>434.11</v>
      </c>
      <c r="C29" s="14">
        <v>879.68</v>
      </c>
      <c r="D29" s="14">
        <v>202.64</v>
      </c>
      <c r="E29" s="13">
        <v>1454.2</v>
      </c>
      <c r="F29" s="14">
        <v>165.31</v>
      </c>
      <c r="G29" s="7">
        <v>1454.2</v>
      </c>
      <c r="H29" s="14">
        <v>100</v>
      </c>
      <c r="I29" s="13">
        <v>1454.2</v>
      </c>
      <c r="J29" s="14">
        <v>100</v>
      </c>
    </row>
    <row r="30" spans="1:10" s="4" customFormat="1" ht="12.75" x14ac:dyDescent="0.2">
      <c r="A30" s="12" t="s">
        <v>13</v>
      </c>
      <c r="B30" s="13">
        <v>31764.66</v>
      </c>
      <c r="C30" s="13">
        <v>101649.38</v>
      </c>
      <c r="D30" s="14">
        <v>320.01</v>
      </c>
      <c r="E30" s="13">
        <v>104973.2</v>
      </c>
      <c r="F30" s="14">
        <v>103.27</v>
      </c>
      <c r="G30" s="7">
        <v>4804.5600000000004</v>
      </c>
      <c r="H30" s="14">
        <v>4.58</v>
      </c>
      <c r="I30" s="13">
        <v>4804.5600000000004</v>
      </c>
      <c r="J30" s="14">
        <v>100</v>
      </c>
    </row>
    <row r="31" spans="1:10" s="4" customFormat="1" ht="12.75" x14ac:dyDescent="0.2">
      <c r="A31" s="12" t="s">
        <v>29</v>
      </c>
      <c r="B31" s="15"/>
      <c r="C31" s="14">
        <v>124.92</v>
      </c>
      <c r="D31" s="15"/>
      <c r="E31" s="15"/>
      <c r="F31" s="15"/>
      <c r="G31" s="5"/>
      <c r="H31" s="15"/>
      <c r="I31" s="15"/>
      <c r="J31" s="15"/>
    </row>
    <row r="32" spans="1:10" s="4" customFormat="1" ht="12.75" x14ac:dyDescent="0.2">
      <c r="A32" s="12" t="s">
        <v>19</v>
      </c>
      <c r="B32" s="15"/>
      <c r="C32" s="14">
        <v>398.16</v>
      </c>
      <c r="D32" s="15"/>
      <c r="E32" s="15"/>
      <c r="F32" s="15"/>
      <c r="G32" s="5"/>
      <c r="H32" s="15"/>
      <c r="I32" s="15"/>
      <c r="J32" s="15"/>
    </row>
    <row r="33" spans="1:10" s="4" customFormat="1" ht="12.75" x14ac:dyDescent="0.2">
      <c r="A33" s="11" t="s">
        <v>30</v>
      </c>
      <c r="B33" s="10">
        <v>371.28</v>
      </c>
      <c r="C33" s="8">
        <v>2986.2</v>
      </c>
      <c r="D33" s="10">
        <v>804.3</v>
      </c>
      <c r="E33" s="10">
        <v>424.71</v>
      </c>
      <c r="F33" s="10">
        <v>14.22</v>
      </c>
      <c r="G33" s="9">
        <v>424.71</v>
      </c>
      <c r="H33" s="10">
        <v>100</v>
      </c>
      <c r="I33" s="10">
        <v>424.71</v>
      </c>
      <c r="J33" s="10">
        <v>100</v>
      </c>
    </row>
    <row r="34" spans="1:10" s="4" customFormat="1" ht="12.75" x14ac:dyDescent="0.2">
      <c r="A34" s="12" t="s">
        <v>15</v>
      </c>
      <c r="B34" s="14">
        <v>21.62</v>
      </c>
      <c r="C34" s="14">
        <v>13.25</v>
      </c>
      <c r="D34" s="14">
        <v>61.29</v>
      </c>
      <c r="E34" s="14">
        <v>79.63</v>
      </c>
      <c r="F34" s="14">
        <v>600.98</v>
      </c>
      <c r="G34" s="9">
        <v>79.63</v>
      </c>
      <c r="H34" s="14">
        <v>100</v>
      </c>
      <c r="I34" s="14">
        <v>79.63</v>
      </c>
      <c r="J34" s="14">
        <v>100</v>
      </c>
    </row>
    <row r="35" spans="1:10" s="4" customFormat="1" ht="12.75" x14ac:dyDescent="0.2">
      <c r="A35" s="12" t="s">
        <v>22</v>
      </c>
      <c r="B35" s="14">
        <v>349.66</v>
      </c>
      <c r="C35" s="14">
        <v>318.48</v>
      </c>
      <c r="D35" s="14">
        <v>91.08</v>
      </c>
      <c r="E35" s="14">
        <v>345.08</v>
      </c>
      <c r="F35" s="14">
        <v>108.35</v>
      </c>
      <c r="G35" s="9">
        <v>345.08</v>
      </c>
      <c r="H35" s="14">
        <v>100</v>
      </c>
      <c r="I35" s="14">
        <v>345.08</v>
      </c>
      <c r="J35" s="14">
        <v>100</v>
      </c>
    </row>
    <row r="36" spans="1:10" s="4" customFormat="1" ht="12.75" x14ac:dyDescent="0.2">
      <c r="A36" s="12" t="s">
        <v>13</v>
      </c>
      <c r="B36" s="15"/>
      <c r="C36" s="13">
        <v>2654.47</v>
      </c>
      <c r="D36" s="15"/>
      <c r="E36" s="15"/>
      <c r="F36" s="15"/>
      <c r="G36" s="5"/>
      <c r="H36" s="15"/>
      <c r="I36" s="15"/>
      <c r="J36" s="15"/>
    </row>
    <row r="37" spans="1:10" s="4" customFormat="1" ht="25.5" x14ac:dyDescent="0.2">
      <c r="A37" s="11" t="s">
        <v>31</v>
      </c>
      <c r="B37" s="8">
        <v>2333.16</v>
      </c>
      <c r="C37" s="8">
        <v>2349.9</v>
      </c>
      <c r="D37" s="10">
        <v>100.72</v>
      </c>
      <c r="E37" s="8">
        <v>1659.03</v>
      </c>
      <c r="F37" s="10">
        <v>70.599999999999994</v>
      </c>
      <c r="G37" s="7">
        <v>1659.03</v>
      </c>
      <c r="H37" s="10">
        <v>100</v>
      </c>
      <c r="I37" s="8">
        <v>1659.03</v>
      </c>
      <c r="J37" s="10">
        <v>100</v>
      </c>
    </row>
    <row r="38" spans="1:10" s="4" customFormat="1" ht="12.75" x14ac:dyDescent="0.2">
      <c r="A38" s="12" t="s">
        <v>15</v>
      </c>
      <c r="B38" s="15"/>
      <c r="C38" s="15"/>
      <c r="D38" s="15"/>
      <c r="E38" s="14">
        <v>66.36</v>
      </c>
      <c r="F38" s="15"/>
      <c r="G38" s="9">
        <v>66.36</v>
      </c>
      <c r="H38" s="14">
        <v>100</v>
      </c>
      <c r="I38" s="14">
        <v>66.36</v>
      </c>
      <c r="J38" s="14">
        <v>100</v>
      </c>
    </row>
    <row r="39" spans="1:10" s="4" customFormat="1" ht="12.75" x14ac:dyDescent="0.2">
      <c r="A39" s="12" t="s">
        <v>13</v>
      </c>
      <c r="B39" s="13">
        <v>1537.72</v>
      </c>
      <c r="C39" s="13">
        <v>2349.9</v>
      </c>
      <c r="D39" s="14">
        <v>152.82</v>
      </c>
      <c r="E39" s="13">
        <v>1592.67</v>
      </c>
      <c r="F39" s="14">
        <v>67.78</v>
      </c>
      <c r="G39" s="7">
        <v>1592.67</v>
      </c>
      <c r="H39" s="14">
        <v>100</v>
      </c>
      <c r="I39" s="13">
        <v>1592.67</v>
      </c>
      <c r="J39" s="14">
        <v>100</v>
      </c>
    </row>
    <row r="40" spans="1:10" s="4" customFormat="1" ht="12.75" x14ac:dyDescent="0.2">
      <c r="A40" s="19" t="s">
        <v>38</v>
      </c>
      <c r="B40" s="8">
        <v>13.27</v>
      </c>
      <c r="C40" s="13">
        <v>0</v>
      </c>
      <c r="D40" s="14"/>
      <c r="E40" s="13"/>
      <c r="F40" s="14"/>
      <c r="G40" s="7"/>
      <c r="H40" s="14"/>
      <c r="I40" s="13"/>
      <c r="J40" s="14"/>
    </row>
    <row r="41" spans="1:10" s="4" customFormat="1" ht="12.75" x14ac:dyDescent="0.2">
      <c r="A41" s="12" t="s">
        <v>39</v>
      </c>
      <c r="B41" s="13">
        <v>13.27</v>
      </c>
      <c r="C41" s="13">
        <v>0</v>
      </c>
      <c r="D41" s="14"/>
      <c r="E41" s="13"/>
      <c r="F41" s="14"/>
      <c r="G41" s="7"/>
      <c r="H41" s="14"/>
      <c r="I41" s="13"/>
      <c r="J41" s="14"/>
    </row>
    <row r="42" spans="1:10" s="4" customFormat="1" ht="12.75" x14ac:dyDescent="0.2">
      <c r="A42" s="6" t="s">
        <v>32</v>
      </c>
      <c r="B42" s="8">
        <v>5827.09</v>
      </c>
      <c r="C42" s="8">
        <v>103059.56</v>
      </c>
      <c r="D42" s="8">
        <v>1768.63</v>
      </c>
      <c r="E42" s="8">
        <v>51283.61</v>
      </c>
      <c r="F42" s="10">
        <v>49.76</v>
      </c>
      <c r="G42" s="7">
        <v>6580.61</v>
      </c>
      <c r="H42" s="10">
        <v>12.83</v>
      </c>
      <c r="I42" s="8">
        <v>6580.61</v>
      </c>
      <c r="J42" s="10">
        <v>100</v>
      </c>
    </row>
    <row r="43" spans="1:10" s="4" customFormat="1" ht="25.5" x14ac:dyDescent="0.2">
      <c r="A43" s="11" t="s">
        <v>33</v>
      </c>
      <c r="B43" s="8">
        <v>5827.09</v>
      </c>
      <c r="C43" s="8">
        <v>17280.78</v>
      </c>
      <c r="D43" s="10">
        <v>296.56</v>
      </c>
      <c r="E43" s="8">
        <v>34898.61</v>
      </c>
      <c r="F43" s="10">
        <v>201.95</v>
      </c>
      <c r="G43" s="7">
        <v>6580.61</v>
      </c>
      <c r="H43" s="10">
        <v>18.86</v>
      </c>
      <c r="I43" s="8">
        <v>6580.61</v>
      </c>
      <c r="J43" s="10">
        <v>100</v>
      </c>
    </row>
    <row r="44" spans="1:10" s="4" customFormat="1" ht="12.75" x14ac:dyDescent="0.2">
      <c r="A44" s="21" t="s">
        <v>21</v>
      </c>
      <c r="B44" s="13">
        <v>2653.79</v>
      </c>
      <c r="C44" s="8"/>
      <c r="D44" s="10"/>
      <c r="E44" s="8"/>
      <c r="F44" s="10"/>
      <c r="G44" s="7"/>
      <c r="H44" s="10"/>
      <c r="I44" s="8"/>
      <c r="J44" s="10"/>
    </row>
    <row r="45" spans="1:10" s="4" customFormat="1" ht="12.75" x14ac:dyDescent="0.2">
      <c r="A45" s="12" t="s">
        <v>15</v>
      </c>
      <c r="B45" s="14">
        <v>31.83</v>
      </c>
      <c r="C45" s="13">
        <v>3368.7</v>
      </c>
      <c r="D45" s="13">
        <v>10583.41</v>
      </c>
      <c r="E45" s="13">
        <v>4589.7700000000004</v>
      </c>
      <c r="F45" s="14">
        <v>136.25</v>
      </c>
      <c r="G45" s="7">
        <v>4589.7700000000004</v>
      </c>
      <c r="H45" s="14">
        <v>100</v>
      </c>
      <c r="I45" s="13">
        <v>4589.7700000000004</v>
      </c>
      <c r="J45" s="14">
        <v>100</v>
      </c>
    </row>
    <row r="46" spans="1:10" s="4" customFormat="1" ht="25.5" x14ac:dyDescent="0.2">
      <c r="A46" s="12" t="s">
        <v>28</v>
      </c>
      <c r="B46" s="13">
        <v>2320.0100000000002</v>
      </c>
      <c r="C46" s="13">
        <v>9588.58</v>
      </c>
      <c r="D46" s="14">
        <v>413.3</v>
      </c>
      <c r="E46" s="15"/>
      <c r="F46" s="15"/>
      <c r="G46" s="5"/>
      <c r="H46" s="15"/>
      <c r="I46" s="15"/>
      <c r="J46" s="15"/>
    </row>
    <row r="47" spans="1:10" s="4" customFormat="1" ht="12.75" x14ac:dyDescent="0.2">
      <c r="A47" s="12" t="s">
        <v>34</v>
      </c>
      <c r="B47" s="15"/>
      <c r="C47" s="14">
        <v>18.53</v>
      </c>
      <c r="D47" s="15"/>
      <c r="E47" s="15"/>
      <c r="F47" s="15"/>
      <c r="G47" s="5"/>
      <c r="H47" s="15"/>
      <c r="I47" s="15"/>
      <c r="J47" s="15"/>
    </row>
    <row r="48" spans="1:10" s="4" customFormat="1" ht="12.75" x14ac:dyDescent="0.2">
      <c r="A48" s="12" t="s">
        <v>13</v>
      </c>
      <c r="B48" s="14">
        <v>821.46</v>
      </c>
      <c r="C48" s="14">
        <v>663.7</v>
      </c>
      <c r="D48" s="14">
        <v>80.8</v>
      </c>
      <c r="E48" s="13">
        <v>28981.61</v>
      </c>
      <c r="F48" s="13">
        <v>4366.67</v>
      </c>
      <c r="G48" s="9">
        <v>663.61</v>
      </c>
      <c r="H48" s="14">
        <v>2.29</v>
      </c>
      <c r="I48" s="14">
        <v>663.61</v>
      </c>
      <c r="J48" s="14">
        <v>100</v>
      </c>
    </row>
    <row r="49" spans="1:10" s="4" customFormat="1" ht="12.75" x14ac:dyDescent="0.2">
      <c r="A49" s="12" t="s">
        <v>29</v>
      </c>
      <c r="B49" s="15"/>
      <c r="C49" s="14">
        <v>3.27</v>
      </c>
      <c r="D49" s="15"/>
      <c r="E49" s="15"/>
      <c r="F49" s="15"/>
      <c r="G49" s="5"/>
      <c r="H49" s="15"/>
      <c r="I49" s="15"/>
      <c r="J49" s="15"/>
    </row>
    <row r="50" spans="1:10" s="4" customFormat="1" ht="12.75" x14ac:dyDescent="0.2">
      <c r="A50" s="12" t="s">
        <v>19</v>
      </c>
      <c r="B50" s="15"/>
      <c r="C50" s="14">
        <v>929.09</v>
      </c>
      <c r="D50" s="15"/>
      <c r="E50" s="13">
        <v>1327.23</v>
      </c>
      <c r="F50" s="14">
        <v>142.85</v>
      </c>
      <c r="G50" s="7">
        <v>1327.23</v>
      </c>
      <c r="H50" s="14">
        <v>100</v>
      </c>
      <c r="I50" s="13">
        <v>1327.23</v>
      </c>
      <c r="J50" s="14">
        <v>100</v>
      </c>
    </row>
    <row r="51" spans="1:10" s="4" customFormat="1" ht="12.75" x14ac:dyDescent="0.2">
      <c r="A51" s="12" t="s">
        <v>35</v>
      </c>
      <c r="B51" s="15"/>
      <c r="C51" s="13">
        <v>2708.91</v>
      </c>
      <c r="D51" s="15"/>
      <c r="E51" s="15"/>
      <c r="F51" s="15"/>
      <c r="G51" s="5"/>
      <c r="H51" s="15"/>
      <c r="I51" s="15"/>
      <c r="J51" s="15"/>
    </row>
    <row r="52" spans="1:10" s="4" customFormat="1" ht="25.5" x14ac:dyDescent="0.2">
      <c r="A52" s="11" t="s">
        <v>36</v>
      </c>
      <c r="B52" s="6"/>
      <c r="C52" s="8">
        <v>85778.78</v>
      </c>
      <c r="D52" s="6"/>
      <c r="E52" s="8">
        <v>16385</v>
      </c>
      <c r="F52" s="10">
        <v>19.100000000000001</v>
      </c>
      <c r="G52" s="5"/>
      <c r="H52" s="6"/>
      <c r="I52" s="6"/>
      <c r="J52" s="6"/>
    </row>
    <row r="53" spans="1:10" s="4" customFormat="1" ht="12.75" x14ac:dyDescent="0.2">
      <c r="A53" s="12" t="s">
        <v>13</v>
      </c>
      <c r="B53" s="15"/>
      <c r="C53" s="13">
        <v>85778.78</v>
      </c>
      <c r="D53" s="15"/>
      <c r="E53" s="13">
        <v>16385</v>
      </c>
      <c r="F53" s="14">
        <v>19.100000000000001</v>
      </c>
      <c r="G53" s="5"/>
      <c r="H53" s="15"/>
      <c r="I53" s="15"/>
      <c r="J53" s="15"/>
    </row>
    <row r="54" spans="1:10" s="4" customFormat="1" ht="12.75" x14ac:dyDescent="0.2">
      <c r="A54" s="6" t="s">
        <v>37</v>
      </c>
      <c r="B54" s="8">
        <f>B18+B42</f>
        <v>1012710.6000000001</v>
      </c>
      <c r="C54" s="8">
        <v>1260158.1399999999</v>
      </c>
      <c r="D54" s="18">
        <f>C54/B54*100</f>
        <v>124.43418090024927</v>
      </c>
      <c r="E54" s="8">
        <f>E18+E42</f>
        <v>1211663.9100000001</v>
      </c>
      <c r="F54" s="18">
        <f>E54/C54*100</f>
        <v>96.151734575154208</v>
      </c>
      <c r="G54" s="7">
        <v>994715</v>
      </c>
      <c r="H54" s="18">
        <f>G54/E54*100</f>
        <v>82.094959814392737</v>
      </c>
      <c r="I54" s="8">
        <v>994715</v>
      </c>
      <c r="J54" s="10">
        <v>100</v>
      </c>
    </row>
  </sheetData>
  <pageMargins left="0.59055118110236227" right="0.59055118110236227" top="0.78740157480314965" bottom="0.78740157480314965" header="0.51181102362204722" footer="0.51181102362204722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C__winGPS_TMP_PMAJA_00000000256</vt:lpstr>
      <vt:lpstr>C__winGPS_TMP_PMAJA_00000000256!Podrucje_ispisa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Admin</dc:creator>
  <cp:lastModifiedBy>Admin</cp:lastModifiedBy>
  <cp:lastPrinted>2022-10-20T10:21:25Z</cp:lastPrinted>
  <dcterms:created xsi:type="dcterms:W3CDTF">2022-10-18T10:15:05Z</dcterms:created>
  <dcterms:modified xsi:type="dcterms:W3CDTF">2022-10-20T10:53:46Z</dcterms:modified>
</cp:coreProperties>
</file>